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2952" tabRatio="500" activeTab="0"/>
  </bookViews>
  <sheets>
    <sheet name="Zadanie" sheetId="1" r:id="rId1"/>
    <sheet name="Figury" sheetId="2" r:id="rId2"/>
    <sheet name="Legenda" sheetId="3" r:id="rId3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2">'Legenda'!$A$1:$D$65</definedName>
    <definedName name="_xlnm.Print_Area" localSheetId="0">'Zadanie'!$A:$AH</definedName>
  </definedNames>
  <calcPr fullCalcOnLoad="1"/>
</workbook>
</file>

<file path=xl/sharedStrings.xml><?xml version="1.0" encoding="utf-8"?>
<sst xmlns="http://schemas.openxmlformats.org/spreadsheetml/2006/main" count="483" uniqueCount="234">
  <si>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</si>
  <si>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</si>
  <si>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</si>
  <si>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</si>
  <si>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</si>
  <si>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</si>
  <si>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</si>
  <si>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</si>
  <si>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</si>
  <si>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</si>
  <si>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</si>
  <si>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</si>
  <si>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</si>
  <si>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</si>
  <si>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</si>
  <si>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</si>
  <si>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</si>
  <si>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</si>
  <si>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</si>
  <si>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</si>
  <si>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</si>
  <si>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</si>
  <si>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</si>
  <si>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</si>
  <si>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</si>
  <si>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</si>
  <si>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</si>
  <si>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</si>
  <si>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</si>
  <si>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</si>
  <si>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</si>
  <si>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</si>
  <si>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</si>
  <si>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</si>
  <si>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</si>
  <si>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</si>
  <si>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</si>
  <si>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</si>
  <si>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</si>
  <si>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</si>
  <si>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</si>
  <si>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</si>
  <si>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</si>
  <si>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</si>
  <si>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</si>
  <si>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</si>
  <si>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</si>
  <si>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</si>
  <si>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</si>
  <si>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</si>
  <si>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</si>
  <si>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</si>
  <si>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</si>
  <si>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</si>
  <si>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</si>
  <si>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</si>
  <si>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</si>
  <si>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</si>
  <si>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</si>
  <si>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</si>
  <si>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</si>
  <si>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</si>
  <si>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</si>
  <si>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</si>
  <si>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</si>
  <si>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</si>
  <si>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</si>
  <si>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</si>
  <si>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</si>
  <si>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</si>
  <si>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</si>
  <si>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</si>
  <si>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</si>
  <si>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</si>
  <si>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</si>
  <si>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</si>
  <si>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</si>
  <si>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indexed="31"/>
        <rFont val="Times New Roman CE"/>
        <family val="0"/>
      </rPr>
      <t>000-699 okrem 270, HSV</t>
    </r>
    <r>
      <rPr>
        <sz val="10"/>
        <rFont val="Times New Roman CE"/>
        <family val="0"/>
      </rPr>
      <t xml:space="preserve"> (TypKPP_HSV)</t>
    </r>
  </si>
  <si>
    <r>
      <rPr>
        <sz val="10"/>
        <color indexed="31"/>
        <rFont val="Times New Roman CE"/>
        <family val="0"/>
      </rPr>
      <t>700-799, PSV</t>
    </r>
    <r>
      <rPr>
        <sz val="10"/>
        <rFont val="Times New Roman CE"/>
        <family val="0"/>
      </rPr>
      <t xml:space="preserve"> (TypKPP_PSV)</t>
    </r>
  </si>
  <si>
    <r>
      <rPr>
        <sz val="10"/>
        <color indexed="31"/>
        <rFont val="Times New Roman CE"/>
        <family val="0"/>
      </rPr>
      <t>900-999, 270, MCE</t>
    </r>
    <r>
      <rPr>
        <sz val="10"/>
        <rFont val="Times New Roman CE"/>
        <family val="0"/>
      </rPr>
      <t xml:space="preserve"> (TypKPP_MCE)</t>
    </r>
  </si>
  <si>
    <r>
      <rPr>
        <sz val="10"/>
        <color indexed="31"/>
        <rFont val="Times New Roman CE"/>
        <family val="0"/>
      </rPr>
      <t>OST</t>
    </r>
    <r>
      <rPr>
        <sz val="10"/>
        <rFont val="Times New Roman CE"/>
        <family val="0"/>
      </rPr>
      <t xml:space="preserve"> (TypKPP_Iné)</t>
    </r>
  </si>
  <si>
    <r>
      <rPr>
        <sz val="10"/>
        <color indexed="31"/>
        <rFont val="Times New Roman CE"/>
        <family val="0"/>
      </rPr>
      <t>800 alebo prázdne pole</t>
    </r>
    <r>
      <rPr>
        <sz val="10"/>
        <rFont val="Times New Roman CE"/>
        <family val="0"/>
      </rPr>
      <t xml:space="preserve"> (TypKPP_Ostatné)</t>
    </r>
  </si>
  <si>
    <r>
      <rPr>
        <sz val="10"/>
        <color indexed="31"/>
        <rFont val="Times New Roman CE"/>
        <family val="0"/>
      </rPr>
      <t>MAT, M</t>
    </r>
    <r>
      <rPr>
        <sz val="10"/>
        <rFont val="Times New Roman CE"/>
        <family val="0"/>
      </rPr>
      <t xml:space="preserve"> (Materiál-dodávka)</t>
    </r>
  </si>
  <si>
    <r>
      <rPr>
        <sz val="10"/>
        <color indexed="31"/>
        <rFont val="Times New Roman CE"/>
        <family val="0"/>
      </rPr>
      <t>iné ako vymenované vyššie</t>
    </r>
    <r>
      <rPr>
        <sz val="10"/>
        <rFont val="Times New Roman CE"/>
        <family val="0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</si>
  <si>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</si>
  <si>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</si>
  <si>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</si>
  <si>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</si>
  <si>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</si>
  <si>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</si>
  <si>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</si>
  <si>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</si>
  <si>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</si>
  <si>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</si>
  <si>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</si>
  <si>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</si>
  <si>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</si>
  <si>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</si>
  <si>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</si>
  <si>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</si>
  <si>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</si>
  <si>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</si>
  <si>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</si>
  <si>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</si>
  <si>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</si>
  <si>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</si>
  <si>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</si>
  <si>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</si>
  <si>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</si>
  <si>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</si>
  <si>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</si>
  <si>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</si>
  <si>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</si>
  <si>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</si>
  <si>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</si>
  <si>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</si>
  <si>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</si>
  <si>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</si>
  <si>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</si>
  <si>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</si>
  <si>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</si>
  <si>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</si>
  <si>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</si>
  <si>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</si>
  <si>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</si>
  <si>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</si>
  <si>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</si>
  <si>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</si>
  <si>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</si>
  <si>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</si>
  <si>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</si>
  <si>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</si>
  <si>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Odberateľ: MESTO PRIEVIDZA </t>
  </si>
  <si>
    <t xml:space="preserve">Spracoval: Chlpek Vladislav                        </t>
  </si>
  <si>
    <t xml:space="preserve">Projektant: VLADISLAV CHLPEK - DAVPROJEKT </t>
  </si>
  <si>
    <t xml:space="preserve">JKSO : </t>
  </si>
  <si>
    <t xml:space="preserve">Dodávateľ: výberovým konaním </t>
  </si>
  <si>
    <t>Dátum: 06.09.2018</t>
  </si>
  <si>
    <t>Stavba :SPEVNENÉ PLOCHY PRIEVIDZA</t>
  </si>
  <si>
    <t>Objekt : Vybudovanie ostrovčeka na priechode pre chodcov, Nábrežná ulica - DRÁČIK  zmena</t>
  </si>
  <si>
    <t>DAVPROJEKT</t>
  </si>
  <si>
    <t>Zaradenie</t>
  </si>
  <si>
    <t>pre KL</t>
  </si>
  <si>
    <t>Lev0</t>
  </si>
  <si>
    <t>pozícia</t>
  </si>
  <si>
    <t>PRÁCE A DODÁVKY HSV</t>
  </si>
  <si>
    <t>5 - KOMUNIKÁCIE</t>
  </si>
  <si>
    <t>221</t>
  </si>
  <si>
    <t>564201111</t>
  </si>
  <si>
    <t>Podklad zo štrkopiesku hr. 40 mm</t>
  </si>
  <si>
    <t>m2</t>
  </si>
  <si>
    <t xml:space="preserve">                    </t>
  </si>
  <si>
    <t>56420-1111</t>
  </si>
  <si>
    <t>45.23.11</t>
  </si>
  <si>
    <t>EK</t>
  </si>
  <si>
    <t>S</t>
  </si>
  <si>
    <t>5,35*2 =   10,700</t>
  </si>
  <si>
    <t>564811112</t>
  </si>
  <si>
    <t>Podklad zo štrkodrte hr. 60 mm</t>
  </si>
  <si>
    <t>56481-1112</t>
  </si>
  <si>
    <t>596211110</t>
  </si>
  <si>
    <t>Kladenie zámkovej dlažby pre chodcov hr. 60 mm sk. A do 50 m2</t>
  </si>
  <si>
    <t>59621-1110</t>
  </si>
  <si>
    <t>45.23.12</t>
  </si>
  <si>
    <t>MAT</t>
  </si>
  <si>
    <t>592450690</t>
  </si>
  <si>
    <t>Dlažba zámková HBB 20x16,5x6 IDA šedá</t>
  </si>
  <si>
    <t>26.61.11</t>
  </si>
  <si>
    <t>EZ</t>
  </si>
  <si>
    <t>10,700*1,01 =   10,807</t>
  </si>
  <si>
    <t xml:space="preserve">5 - KOMUNIKÁCIE  spolu: </t>
  </si>
  <si>
    <t>9 - OSTATNÉ KONŠTRUKCIE A PRÁCE</t>
  </si>
  <si>
    <t>914001111</t>
  </si>
  <si>
    <t>Osadenie zvislých cestných dopravných značiek na stĺpiky, konzoly alebo objekty</t>
  </si>
  <si>
    <t>kus</t>
  </si>
  <si>
    <t>91400-1111</t>
  </si>
  <si>
    <t>404420315</t>
  </si>
  <si>
    <t>Značka dopravná B1 - B39 na Al podklade reflex. tr. 1 založ. Al okraj d 700</t>
  </si>
  <si>
    <t>31.50.24</t>
  </si>
  <si>
    <t>404420405</t>
  </si>
  <si>
    <t>Značka dopravná C1 - C18 na Al podklade reflex. tr. 1 založ. Al okraj d 500</t>
  </si>
  <si>
    <t>404457275</t>
  </si>
  <si>
    <t>Z4 Smerová doska 300x800 mm AL lisovaná</t>
  </si>
  <si>
    <t>404457315</t>
  </si>
  <si>
    <t>Z4-2 Smerová doska plast.polepená obojstr.</t>
  </si>
  <si>
    <t>914511112</t>
  </si>
  <si>
    <t>Montáž stĺpika dopravných značiek dĺžky do 3,5 m s betónovým základom a pätkou</t>
  </si>
  <si>
    <t>91451-1112</t>
  </si>
  <si>
    <t>404459600</t>
  </si>
  <si>
    <t>Stĺpik Fe 60/3 s povrchovou úpravou</t>
  </si>
  <si>
    <t>m</t>
  </si>
  <si>
    <t>6*3,5 =   21,000</t>
  </si>
  <si>
    <t>915321111</t>
  </si>
  <si>
    <t>Predformátované vodorovné dopravné značenie, prechod pre chodcov</t>
  </si>
  <si>
    <t>91532-1111</t>
  </si>
  <si>
    <t>23+34,5 =   57,500</t>
  </si>
  <si>
    <t>915321115</t>
  </si>
  <si>
    <t>Predformátované vodorovné dopravné značenie, vodiaci pás pre slabozrakých</t>
  </si>
  <si>
    <t>91532-1115</t>
  </si>
  <si>
    <t>915331111</t>
  </si>
  <si>
    <t>Predformátované vodorovné dopravné značenie, čiara šírky 120 mm</t>
  </si>
  <si>
    <t>91533-1111</t>
  </si>
  <si>
    <t>98+37 =   135,000</t>
  </si>
  <si>
    <t>915701111</t>
  </si>
  <si>
    <t>Zhotovenie vodor. značenia krytu náterovými hmotami, čiary, zebry, šípky, nápisy</t>
  </si>
  <si>
    <t>91570-1111</t>
  </si>
  <si>
    <t>45.23.15</t>
  </si>
  <si>
    <t>915709111</t>
  </si>
  <si>
    <t>Príplatok za reflexnú úpravu balotinovú</t>
  </si>
  <si>
    <t>91570-9111</t>
  </si>
  <si>
    <t>915711111</t>
  </si>
  <si>
    <t>Vodorovné značenie krytov striek. farbou, deliace čiary š. 120 mm</t>
  </si>
  <si>
    <t>91571-1111</t>
  </si>
  <si>
    <t>11,6 =   11,600</t>
  </si>
  <si>
    <t>915719111</t>
  </si>
  <si>
    <t>Príplatok za reflexnú úpravu balotinovú, deliace čiary š. 120 mm</t>
  </si>
  <si>
    <t>91571-9111</t>
  </si>
  <si>
    <t>916311122</t>
  </si>
  <si>
    <t>Osadenie cest. obrubníka bet. stojatého, lôžko betón tr. C 12/15 bez bočnej opory</t>
  </si>
  <si>
    <t>91631-1122</t>
  </si>
  <si>
    <t>5921745001</t>
  </si>
  <si>
    <t>Obrubník chodníkový ABO 1-15 100x15x15 DO TMELU</t>
  </si>
  <si>
    <t>59217A111</t>
  </si>
  <si>
    <t>Obrubník oblúkový R 1,0 780/150/250mm</t>
  </si>
  <si>
    <t xml:space="preserve">  .  .  </t>
  </si>
  <si>
    <t>998223011</t>
  </si>
  <si>
    <t>Presun hmôt pre pozemné komunikácie, kryt dláždený</t>
  </si>
  <si>
    <t>t</t>
  </si>
  <si>
    <t>99822-3011</t>
  </si>
  <si>
    <t xml:space="preserve">9 - OSTATNÉ KONŠTRUKCIE A PRÁCE  spolu: </t>
  </si>
  <si>
    <t xml:space="preserve">PRÁCE A DODÁVKY HSV  spolu: </t>
  </si>
  <si>
    <t>Za rozpočet celkom</t>
  </si>
  <si>
    <t>Spracoval: Chlpek Vladislav</t>
  </si>
  <si>
    <t>Figura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</si>
</sst>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#,##0.0"/>
    <numFmt numFmtId="166" formatCode="#,##0.0000"/>
    <numFmt numFmtId="167" formatCode="_-* #,##0&quot; Sk&quot;_-;\-* #,##0&quot; Sk&quot;_-;_-* &quot;- Sk&quot;_-;_-@_-"/>
    <numFmt numFmtId="168" formatCode="#,##0.00000"/>
    <numFmt numFmtId="169" formatCode="#,##0.000"/>
  </numFmts>
  <fonts count="60">
    <font>
      <sz val="10"/>
      <name val="Arial"/>
      <family val="0"/>
    </font>
    <font>
      <sz val="11"/>
      <color indexed="55"/>
      <name val="Calibri"/>
      <family val="2"/>
    </font>
    <font>
      <b/>
      <i/>
      <sz val="10"/>
      <name val="Times New Roman CE"/>
      <family val="0"/>
    </font>
    <font>
      <sz val="10"/>
      <name val="Times New Roman CE"/>
      <family val="0"/>
    </font>
    <font>
      <sz val="10"/>
      <color indexed="45"/>
      <name val="Times New Roman CE"/>
      <family val="0"/>
    </font>
    <font>
      <sz val="10"/>
      <color indexed="31"/>
      <name val="Times New Roman CE"/>
      <family val="0"/>
    </font>
    <font>
      <b/>
      <sz val="10"/>
      <name val="Times New Roman CE"/>
      <family val="0"/>
    </font>
    <font>
      <sz val="10"/>
      <color indexed="55"/>
      <name val="Times New Roman"/>
      <family val="0"/>
    </font>
    <font>
      <sz val="12"/>
      <name val="Times New Roman CE"/>
      <family val="0"/>
    </font>
    <font>
      <sz val="8"/>
      <name val="Arial Narrow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color indexed="14"/>
      <name val="Arial Narrow"/>
      <family val="0"/>
    </font>
    <font>
      <b/>
      <sz val="8"/>
      <color indexed="14"/>
      <name val="Arial Narrow"/>
      <family val="0"/>
    </font>
    <font>
      <sz val="8"/>
      <color indexed="31"/>
      <name val="Arial Narrow"/>
      <family val="0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14"/>
      <name val="Calibri"/>
      <family val="0"/>
    </font>
    <font>
      <b/>
      <sz val="11"/>
      <color indexed="55"/>
      <name val="Calibri"/>
      <family val="0"/>
    </font>
    <font>
      <b/>
      <sz val="18"/>
      <color indexed="54"/>
      <name val="Cambria"/>
      <family val="0"/>
    </font>
    <font>
      <sz val="11"/>
      <color indexed="45"/>
      <name val="Calibri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47"/>
      <name val="Calibri"/>
      <family val="2"/>
    </font>
    <font>
      <sz val="11"/>
      <color rgb="FF000000"/>
      <name val="Calibri"/>
      <family val="0"/>
    </font>
    <font>
      <sz val="11"/>
      <color theme="1"/>
      <name val="Calibri"/>
      <family val="2"/>
    </font>
    <font>
      <sz val="11"/>
      <color rgb="FFFFFFFF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333399"/>
      <name val="Cambria"/>
      <family val="0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Times New Roman CE"/>
      <family val="0"/>
    </font>
    <font>
      <sz val="10"/>
      <color rgb="FF0000FF"/>
      <name val="Times New Roman CE"/>
      <family val="0"/>
    </font>
    <font>
      <sz val="10"/>
      <color rgb="FF000000"/>
      <name val="Times New Roman"/>
      <family val="0"/>
    </font>
    <font>
      <sz val="8"/>
      <color rgb="FFFFFFFF"/>
      <name val="Arial Narrow"/>
      <family val="0"/>
    </font>
    <font>
      <b/>
      <sz val="8"/>
      <color rgb="FFFFFFFF"/>
      <name val="Arial Narrow"/>
      <family val="0"/>
    </font>
    <font>
      <sz val="8"/>
      <color rgb="FF0000FF"/>
      <name val="Arial Narrow"/>
      <family val="0"/>
    </font>
  </fonts>
  <fills count="44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">
      <alignment vertical="center"/>
      <protection/>
    </xf>
    <xf numFmtId="0" fontId="0" fillId="0" borderId="0" applyBorder="0">
      <alignment vertical="center"/>
      <protection/>
    </xf>
    <xf numFmtId="164" fontId="16" fillId="0" borderId="1">
      <alignment/>
      <protection/>
    </xf>
    <xf numFmtId="0" fontId="0" fillId="0" borderId="1">
      <alignment/>
      <protection/>
    </xf>
    <xf numFmtId="167" fontId="0" fillId="0" borderId="0" applyBorder="0" applyProtection="0">
      <alignment/>
    </xf>
    <xf numFmtId="0" fontId="33" fillId="2" borderId="0" applyBorder="0" applyProtection="0">
      <alignment/>
    </xf>
    <xf numFmtId="0" fontId="33" fillId="3" borderId="0" applyBorder="0" applyProtection="0">
      <alignment/>
    </xf>
    <xf numFmtId="0" fontId="33" fillId="4" borderId="0" applyBorder="0" applyProtection="0">
      <alignment/>
    </xf>
    <xf numFmtId="0" fontId="33" fillId="5" borderId="0" applyBorder="0" applyProtection="0">
      <alignment/>
    </xf>
    <xf numFmtId="0" fontId="33" fillId="6" borderId="0" applyBorder="0" applyProtection="0">
      <alignment/>
    </xf>
    <xf numFmtId="0" fontId="33" fillId="4" borderId="0" applyBorder="0" applyProtection="0">
      <alignment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3" fillId="6" borderId="0" applyBorder="0" applyProtection="0">
      <alignment/>
    </xf>
    <xf numFmtId="0" fontId="33" fillId="3" borderId="0" applyBorder="0" applyProtection="0">
      <alignment/>
    </xf>
    <xf numFmtId="0" fontId="33" fillId="13" borderId="0" applyBorder="0" applyProtection="0">
      <alignment/>
    </xf>
    <xf numFmtId="0" fontId="33" fillId="14" borderId="0" applyBorder="0" applyProtection="0">
      <alignment/>
    </xf>
    <xf numFmtId="0" fontId="33" fillId="6" borderId="0" applyBorder="0" applyProtection="0">
      <alignment/>
    </xf>
    <xf numFmtId="0" fontId="33" fillId="4" borderId="0" applyBorder="0" applyProtection="0">
      <alignment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6" borderId="0" applyBorder="0" applyProtection="0">
      <alignment/>
    </xf>
    <xf numFmtId="0" fontId="35" fillId="21" borderId="0" applyBorder="0" applyProtection="0">
      <alignment/>
    </xf>
    <xf numFmtId="0" fontId="35" fillId="22" borderId="0" applyBorder="0" applyProtection="0">
      <alignment/>
    </xf>
    <xf numFmtId="0" fontId="35" fillId="14" borderId="0" applyBorder="0" applyProtection="0">
      <alignment/>
    </xf>
    <xf numFmtId="0" fontId="35" fillId="6" borderId="0" applyBorder="0" applyProtection="0">
      <alignment/>
    </xf>
    <xf numFmtId="0" fontId="35" fillId="3" borderId="0" applyBorder="0" applyProtection="0">
      <alignment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0" borderId="2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37" fillId="29" borderId="0" applyNumberFormat="0" applyBorder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0" applyBorder="0">
      <alignment vertical="center"/>
      <protection/>
    </xf>
    <xf numFmtId="0" fontId="47" fillId="0" borderId="0" applyBorder="0" applyProtection="0">
      <alignment/>
    </xf>
    <xf numFmtId="0" fontId="47" fillId="0" borderId="0" applyNumberFormat="0" applyFill="0" applyBorder="0" applyAlignment="0" applyProtection="0"/>
    <xf numFmtId="0" fontId="16" fillId="0" borderId="10">
      <alignment vertical="center"/>
      <protection/>
    </xf>
    <xf numFmtId="0" fontId="48" fillId="33" borderId="11" applyNumberFormat="0" applyAlignment="0" applyProtection="0"/>
    <xf numFmtId="0" fontId="49" fillId="34" borderId="11" applyNumberFormat="0" applyAlignment="0" applyProtection="0"/>
    <xf numFmtId="0" fontId="50" fillId="34" borderId="1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5" borderId="13" xfId="0" applyNumberFormat="1" applyFont="1" applyFill="1" applyBorder="1" applyAlignment="1">
      <alignment vertical="top"/>
    </xf>
    <xf numFmtId="49" fontId="2" fillId="5" borderId="14" xfId="0" applyNumberFormat="1" applyFont="1" applyFill="1" applyBorder="1" applyAlignment="1">
      <alignment vertical="top"/>
    </xf>
    <xf numFmtId="49" fontId="2" fillId="5" borderId="14" xfId="0" applyNumberFormat="1" applyFont="1" applyFill="1" applyBorder="1" applyAlignment="1">
      <alignment horizontal="center" vertical="top" wrapText="1"/>
    </xf>
    <xf numFmtId="49" fontId="2" fillId="5" borderId="15" xfId="0" applyNumberFormat="1" applyFont="1" applyFill="1" applyBorder="1" applyAlignment="1">
      <alignment vertical="top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49" fontId="54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55" fillId="0" borderId="18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55" fillId="0" borderId="2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4" fillId="0" borderId="17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55" fillId="0" borderId="18" xfId="0" applyNumberFormat="1" applyFont="1" applyBorder="1" applyAlignment="1">
      <alignment horizontal="left" vertical="top" wrapText="1"/>
    </xf>
    <xf numFmtId="49" fontId="56" fillId="42" borderId="21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8" fillId="43" borderId="25" xfId="0" applyNumberFormat="1" applyFont="1" applyFill="1" applyBorder="1" applyAlignment="1">
      <alignment vertical="top"/>
    </xf>
    <xf numFmtId="49" fontId="8" fillId="43" borderId="0" xfId="0" applyNumberFormat="1" applyFont="1" applyFill="1" applyBorder="1" applyAlignment="1">
      <alignment vertical="top" wrapText="1"/>
    </xf>
    <xf numFmtId="49" fontId="8" fillId="43" borderId="26" xfId="0" applyNumberFormat="1" applyFont="1" applyFill="1" applyBorder="1" applyAlignment="1">
      <alignment vertical="top" wrapText="1"/>
    </xf>
    <xf numFmtId="0" fontId="57" fillId="0" borderId="0" xfId="72" applyFont="1">
      <alignment/>
      <protection/>
    </xf>
    <xf numFmtId="0" fontId="58" fillId="0" borderId="0" xfId="72" applyFont="1">
      <alignment/>
      <protection/>
    </xf>
    <xf numFmtId="49" fontId="58" fillId="0" borderId="0" xfId="72" applyNumberFormat="1" applyFont="1">
      <alignment/>
      <protection/>
    </xf>
    <xf numFmtId="0" fontId="9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top"/>
      <protection/>
    </xf>
    <xf numFmtId="49" fontId="9" fillId="0" borderId="0" xfId="0" applyNumberFormat="1" applyFont="1" applyAlignment="1" applyProtection="1">
      <alignment horizontal="center" vertical="top"/>
      <protection/>
    </xf>
    <xf numFmtId="49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69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68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166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59" fillId="0" borderId="29" xfId="0" applyFont="1" applyBorder="1" applyAlignment="1" applyProtection="1">
      <alignment horizontal="center"/>
      <protection locked="0"/>
    </xf>
    <xf numFmtId="0" fontId="59" fillId="0" borderId="27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 vertical="top"/>
      <protection/>
    </xf>
    <xf numFmtId="0" fontId="59" fillId="0" borderId="30" xfId="0" applyFont="1" applyBorder="1" applyAlignment="1" applyProtection="1">
      <alignment horizontal="center"/>
      <protection locked="0"/>
    </xf>
    <xf numFmtId="0" fontId="59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169" fontId="9" fillId="0" borderId="28" xfId="0" applyNumberFormat="1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 vertical="top"/>
      <protection/>
    </xf>
    <xf numFmtId="49" fontId="57" fillId="0" borderId="0" xfId="72" applyNumberFormat="1" applyFont="1">
      <alignment/>
      <protection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 wrapText="1"/>
    </xf>
    <xf numFmtId="165" fontId="57" fillId="0" borderId="0" xfId="0" applyNumberFormat="1" applyFont="1" applyAlignment="1">
      <alignment horizontal="right" wrapText="1"/>
    </xf>
    <xf numFmtId="4" fontId="57" fillId="0" borderId="0" xfId="0" applyNumberFormat="1" applyFont="1" applyAlignment="1">
      <alignment horizontal="right" wrapText="1"/>
    </xf>
    <xf numFmtId="169" fontId="57" fillId="0" borderId="0" xfId="0" applyNumberFormat="1" applyFont="1" applyAlignment="1">
      <alignment horizontal="right" wrapText="1"/>
    </xf>
    <xf numFmtId="166" fontId="57" fillId="0" borderId="0" xfId="0" applyNumberFormat="1" applyFont="1" applyAlignment="1">
      <alignment horizontal="right" wrapText="1"/>
    </xf>
    <xf numFmtId="49" fontId="9" fillId="0" borderId="27" xfId="0" applyNumberFormat="1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right"/>
      <protection/>
    </xf>
    <xf numFmtId="49" fontId="9" fillId="0" borderId="28" xfId="0" applyNumberFormat="1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right"/>
      <protection/>
    </xf>
    <xf numFmtId="49" fontId="11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/>
      <protection/>
    </xf>
    <xf numFmtId="49" fontId="59" fillId="0" borderId="0" xfId="0" applyNumberFormat="1" applyFont="1" applyAlignment="1" applyProtection="1">
      <alignment horizontal="left" vertical="top" wrapText="1"/>
      <protection/>
    </xf>
    <xf numFmtId="169" fontId="59" fillId="0" borderId="0" xfId="0" applyNumberFormat="1" applyFont="1" applyAlignment="1" applyProtection="1">
      <alignment vertical="top"/>
      <protection/>
    </xf>
    <xf numFmtId="0" fontId="59" fillId="0" borderId="0" xfId="0" applyFont="1" applyAlignment="1" applyProtection="1">
      <alignment vertical="top"/>
      <protection/>
    </xf>
    <xf numFmtId="4" fontId="59" fillId="0" borderId="0" xfId="0" applyNumberFormat="1" applyFont="1" applyAlignment="1" applyProtection="1">
      <alignment vertical="top"/>
      <protection/>
    </xf>
    <xf numFmtId="168" fontId="59" fillId="0" borderId="0" xfId="0" applyNumberFormat="1" applyFont="1" applyAlignment="1" applyProtection="1">
      <alignment vertical="top"/>
      <protection/>
    </xf>
    <xf numFmtId="0" fontId="59" fillId="0" borderId="0" xfId="0" applyFont="1" applyAlignment="1" applyProtection="1">
      <alignment horizontal="center" vertical="top"/>
      <protection/>
    </xf>
    <xf numFmtId="0" fontId="59" fillId="0" borderId="0" xfId="0" applyFont="1" applyAlignment="1" applyProtection="1">
      <alignment horizontal="left" vertical="top"/>
      <protection/>
    </xf>
    <xf numFmtId="49" fontId="9" fillId="0" borderId="0" xfId="0" applyNumberFormat="1" applyFont="1" applyAlignment="1" applyProtection="1">
      <alignment horizontal="right" vertical="top" wrapText="1"/>
      <protection/>
    </xf>
    <xf numFmtId="4" fontId="11" fillId="0" borderId="0" xfId="0" applyNumberFormat="1" applyFont="1" applyAlignment="1" applyProtection="1">
      <alignment vertical="top"/>
      <protection/>
    </xf>
    <xf numFmtId="168" fontId="11" fillId="0" borderId="0" xfId="0" applyNumberFormat="1" applyFont="1" applyAlignment="1" applyProtection="1">
      <alignment vertical="top"/>
      <protection/>
    </xf>
    <xf numFmtId="169" fontId="11" fillId="0" borderId="0" xfId="0" applyNumberFormat="1" applyFont="1" applyAlignment="1" applyProtection="1">
      <alignment vertical="top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49" fontId="2" fillId="5" borderId="14" xfId="0" applyNumberFormat="1" applyFont="1" applyFill="1" applyBorder="1" applyAlignment="1">
      <alignment horizontal="center" vertical="center" wrapText="1"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fakturuj99" xfId="71"/>
    <cellStyle name="normálne_KLs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7109375" style="58" customWidth="1"/>
    <col min="2" max="2" width="3.7109375" style="59" customWidth="1"/>
    <col min="3" max="3" width="13.00390625" style="60" customWidth="1"/>
    <col min="4" max="4" width="45.7109375" style="61" customWidth="1"/>
    <col min="5" max="5" width="11.28125" style="62" customWidth="1"/>
    <col min="6" max="6" width="5.8515625" style="63" customWidth="1"/>
    <col min="7" max="7" width="8.7109375" style="64" customWidth="1"/>
    <col min="8" max="10" width="9.7109375" style="64" customWidth="1"/>
    <col min="11" max="11" width="7.421875" style="65" customWidth="1"/>
    <col min="12" max="12" width="8.28125" style="65" customWidth="1"/>
    <col min="13" max="13" width="7.140625" style="62" customWidth="1"/>
    <col min="14" max="14" width="7.00390625" style="62" customWidth="1"/>
    <col min="15" max="15" width="3.57421875" style="63" customWidth="1"/>
    <col min="16" max="16" width="12.7109375" style="63" customWidth="1"/>
    <col min="17" max="19" width="11.28125" style="62" customWidth="1"/>
    <col min="20" max="20" width="10.57421875" style="66" customWidth="1"/>
    <col min="21" max="21" width="10.28125" style="66" customWidth="1"/>
    <col min="22" max="22" width="5.7109375" style="66" customWidth="1"/>
    <col min="23" max="23" width="9.140625" style="62" customWidth="1"/>
    <col min="24" max="25" width="11.8515625" style="67" customWidth="1"/>
    <col min="26" max="26" width="7.57421875" style="60" customWidth="1"/>
    <col min="27" max="27" width="12.7109375" style="60" customWidth="1"/>
    <col min="28" max="28" width="4.28125" style="63" customWidth="1"/>
    <col min="29" max="30" width="2.7109375" style="63" customWidth="1"/>
    <col min="31" max="34" width="9.140625" style="68" customWidth="1"/>
    <col min="35" max="35" width="9.140625" style="37" customWidth="1"/>
    <col min="36" max="37" width="9.140625" style="37" hidden="1" customWidth="1"/>
    <col min="38" max="16384" width="9.00390625" style="69" customWidth="1"/>
  </cols>
  <sheetData>
    <row r="1" spans="1:32" s="37" customFormat="1" ht="12.75" customHeight="1">
      <c r="A1" s="41" t="s">
        <v>132</v>
      </c>
      <c r="G1" s="38"/>
      <c r="I1" s="41" t="s">
        <v>133</v>
      </c>
      <c r="J1" s="38"/>
      <c r="K1" s="39"/>
      <c r="Q1" s="40"/>
      <c r="R1" s="40"/>
      <c r="S1" s="40"/>
      <c r="X1" s="67"/>
      <c r="Y1" s="67"/>
      <c r="Z1" s="85" t="s">
        <v>2</v>
      </c>
      <c r="AA1" s="85" t="s">
        <v>3</v>
      </c>
      <c r="AB1" s="34" t="s">
        <v>4</v>
      </c>
      <c r="AC1" s="34" t="s">
        <v>5</v>
      </c>
      <c r="AD1" s="34" t="s">
        <v>6</v>
      </c>
      <c r="AE1" s="86" t="s">
        <v>7</v>
      </c>
      <c r="AF1" s="87" t="s">
        <v>8</v>
      </c>
    </row>
    <row r="2" spans="1:32" s="37" customFormat="1" ht="9.75">
      <c r="A2" s="41" t="s">
        <v>134</v>
      </c>
      <c r="G2" s="38"/>
      <c r="H2" s="70"/>
      <c r="I2" s="41" t="s">
        <v>135</v>
      </c>
      <c r="J2" s="38"/>
      <c r="K2" s="39"/>
      <c r="Q2" s="40"/>
      <c r="R2" s="40"/>
      <c r="S2" s="40"/>
      <c r="X2" s="67"/>
      <c r="Y2" s="67"/>
      <c r="Z2" s="85" t="s">
        <v>9</v>
      </c>
      <c r="AA2" s="36" t="s">
        <v>10</v>
      </c>
      <c r="AB2" s="35" t="s">
        <v>11</v>
      </c>
      <c r="AC2" s="35"/>
      <c r="AD2" s="36"/>
      <c r="AE2" s="86">
        <v>1</v>
      </c>
      <c r="AF2" s="88">
        <v>123.5</v>
      </c>
    </row>
    <row r="3" spans="1:32" s="37" customFormat="1" ht="9.75">
      <c r="A3" s="41" t="s">
        <v>136</v>
      </c>
      <c r="G3" s="38"/>
      <c r="I3" s="41" t="s">
        <v>137</v>
      </c>
      <c r="J3" s="38"/>
      <c r="K3" s="39"/>
      <c r="Q3" s="40"/>
      <c r="R3" s="40"/>
      <c r="S3" s="40"/>
      <c r="X3" s="67"/>
      <c r="Y3" s="67"/>
      <c r="Z3" s="85" t="s">
        <v>12</v>
      </c>
      <c r="AA3" s="36" t="s">
        <v>13</v>
      </c>
      <c r="AB3" s="35" t="s">
        <v>11</v>
      </c>
      <c r="AC3" s="35" t="s">
        <v>14</v>
      </c>
      <c r="AD3" s="36" t="s">
        <v>15</v>
      </c>
      <c r="AE3" s="86">
        <v>2</v>
      </c>
      <c r="AF3" s="89">
        <v>123.46</v>
      </c>
    </row>
    <row r="4" spans="17:32" s="37" customFormat="1" ht="9.75">
      <c r="Q4" s="40"/>
      <c r="R4" s="40"/>
      <c r="S4" s="40"/>
      <c r="X4" s="67"/>
      <c r="Y4" s="67"/>
      <c r="Z4" s="85" t="s">
        <v>16</v>
      </c>
      <c r="AA4" s="36" t="s">
        <v>17</v>
      </c>
      <c r="AB4" s="35" t="s">
        <v>11</v>
      </c>
      <c r="AC4" s="35"/>
      <c r="AD4" s="36"/>
      <c r="AE4" s="86">
        <v>3</v>
      </c>
      <c r="AF4" s="90">
        <v>123.457</v>
      </c>
    </row>
    <row r="5" spans="1:32" s="37" customFormat="1" ht="9.75">
      <c r="A5" s="41" t="s">
        <v>138</v>
      </c>
      <c r="Q5" s="40"/>
      <c r="R5" s="40"/>
      <c r="S5" s="40"/>
      <c r="X5" s="67"/>
      <c r="Y5" s="67"/>
      <c r="Z5" s="85" t="s">
        <v>18</v>
      </c>
      <c r="AA5" s="36" t="s">
        <v>13</v>
      </c>
      <c r="AB5" s="35" t="s">
        <v>11</v>
      </c>
      <c r="AC5" s="35" t="s">
        <v>14</v>
      </c>
      <c r="AD5" s="36" t="s">
        <v>15</v>
      </c>
      <c r="AE5" s="86">
        <v>4</v>
      </c>
      <c r="AF5" s="91">
        <v>123.4567</v>
      </c>
    </row>
    <row r="6" spans="1:32" s="37" customFormat="1" ht="9.75">
      <c r="A6" s="41" t="s">
        <v>139</v>
      </c>
      <c r="Q6" s="40"/>
      <c r="R6" s="40"/>
      <c r="S6" s="40"/>
      <c r="X6" s="67"/>
      <c r="Y6" s="67"/>
      <c r="Z6" s="70"/>
      <c r="AA6" s="70"/>
      <c r="AE6" s="86" t="s">
        <v>19</v>
      </c>
      <c r="AF6" s="89">
        <v>123.46</v>
      </c>
    </row>
    <row r="7" spans="1:27" s="37" customFormat="1" ht="9.75">
      <c r="A7" s="41"/>
      <c r="Q7" s="40"/>
      <c r="R7" s="40"/>
      <c r="S7" s="40"/>
      <c r="X7" s="67"/>
      <c r="Y7" s="67"/>
      <c r="Z7" s="70"/>
      <c r="AA7" s="70"/>
    </row>
    <row r="8" spans="1:34" s="37" customFormat="1" ht="13.5">
      <c r="A8" s="37" t="s">
        <v>140</v>
      </c>
      <c r="B8" s="71"/>
      <c r="C8" s="72"/>
      <c r="D8" s="42" t="str">
        <f>CONCATENATE(AA2," ",AB2," ",AC2," ",AD2)</f>
        <v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67"/>
      <c r="Y8" s="67"/>
      <c r="Z8" s="70"/>
      <c r="AA8" s="70"/>
      <c r="AE8" s="63"/>
      <c r="AF8" s="63"/>
      <c r="AG8" s="63"/>
      <c r="AH8" s="63"/>
    </row>
    <row r="9" spans="1:37" ht="12.75">
      <c r="A9" s="43" t="s">
        <v>20</v>
      </c>
      <c r="B9" s="43" t="s">
        <v>21</v>
      </c>
      <c r="C9" s="43" t="s">
        <v>22</v>
      </c>
      <c r="D9" s="43" t="s">
        <v>23</v>
      </c>
      <c r="E9" s="43" t="s">
        <v>24</v>
      </c>
      <c r="F9" s="43" t="s">
        <v>25</v>
      </c>
      <c r="G9" s="43" t="s">
        <v>26</v>
      </c>
      <c r="H9" s="43" t="s">
        <v>27</v>
      </c>
      <c r="I9" s="43" t="s">
        <v>28</v>
      </c>
      <c r="J9" s="43" t="s">
        <v>29</v>
      </c>
      <c r="K9" s="111" t="s">
        <v>30</v>
      </c>
      <c r="L9" s="111"/>
      <c r="M9" s="112" t="s">
        <v>31</v>
      </c>
      <c r="N9" s="112"/>
      <c r="O9" s="43" t="s">
        <v>1</v>
      </c>
      <c r="P9" s="74" t="s">
        <v>32</v>
      </c>
      <c r="Q9" s="43" t="s">
        <v>24</v>
      </c>
      <c r="R9" s="43" t="s">
        <v>24</v>
      </c>
      <c r="S9" s="74" t="s">
        <v>24</v>
      </c>
      <c r="T9" s="76" t="s">
        <v>33</v>
      </c>
      <c r="U9" s="77" t="s">
        <v>34</v>
      </c>
      <c r="V9" s="78" t="s">
        <v>35</v>
      </c>
      <c r="W9" s="43" t="s">
        <v>36</v>
      </c>
      <c r="X9" s="79" t="s">
        <v>22</v>
      </c>
      <c r="Y9" s="79" t="s">
        <v>22</v>
      </c>
      <c r="Z9" s="92" t="s">
        <v>37</v>
      </c>
      <c r="AA9" s="92" t="s">
        <v>38</v>
      </c>
      <c r="AB9" s="43" t="s">
        <v>35</v>
      </c>
      <c r="AC9" s="43" t="s">
        <v>39</v>
      </c>
      <c r="AD9" s="43" t="s">
        <v>40</v>
      </c>
      <c r="AE9" s="93" t="s">
        <v>41</v>
      </c>
      <c r="AF9" s="93" t="s">
        <v>42</v>
      </c>
      <c r="AG9" s="93" t="s">
        <v>24</v>
      </c>
      <c r="AH9" s="93" t="s">
        <v>43</v>
      </c>
      <c r="AJ9" s="37" t="s">
        <v>141</v>
      </c>
      <c r="AK9" s="37" t="s">
        <v>143</v>
      </c>
    </row>
    <row r="10" spans="1:37" ht="12.75">
      <c r="A10" s="44" t="s">
        <v>44</v>
      </c>
      <c r="B10" s="44" t="s">
        <v>45</v>
      </c>
      <c r="C10" s="73"/>
      <c r="D10" s="44" t="s">
        <v>46</v>
      </c>
      <c r="E10" s="44" t="s">
        <v>47</v>
      </c>
      <c r="F10" s="44" t="s">
        <v>48</v>
      </c>
      <c r="G10" s="44" t="s">
        <v>49</v>
      </c>
      <c r="H10" s="44"/>
      <c r="I10" s="44" t="s">
        <v>50</v>
      </c>
      <c r="J10" s="44"/>
      <c r="K10" s="44" t="s">
        <v>26</v>
      </c>
      <c r="L10" s="44" t="s">
        <v>29</v>
      </c>
      <c r="M10" s="75" t="s">
        <v>26</v>
      </c>
      <c r="N10" s="44" t="s">
        <v>29</v>
      </c>
      <c r="O10" s="44" t="s">
        <v>51</v>
      </c>
      <c r="P10" s="75"/>
      <c r="Q10" s="44" t="s">
        <v>52</v>
      </c>
      <c r="R10" s="44" t="s">
        <v>53</v>
      </c>
      <c r="S10" s="75" t="s">
        <v>54</v>
      </c>
      <c r="T10" s="80" t="s">
        <v>55</v>
      </c>
      <c r="U10" s="81" t="s">
        <v>56</v>
      </c>
      <c r="V10" s="82" t="s">
        <v>57</v>
      </c>
      <c r="W10" s="83"/>
      <c r="X10" s="84" t="s">
        <v>58</v>
      </c>
      <c r="Y10" s="84"/>
      <c r="Z10" s="94" t="s">
        <v>59</v>
      </c>
      <c r="AA10" s="94" t="s">
        <v>44</v>
      </c>
      <c r="AB10" s="44" t="s">
        <v>60</v>
      </c>
      <c r="AC10" s="95"/>
      <c r="AD10" s="95"/>
      <c r="AE10" s="96"/>
      <c r="AF10" s="96"/>
      <c r="AG10" s="96"/>
      <c r="AH10" s="96"/>
      <c r="AJ10" s="37" t="s">
        <v>142</v>
      </c>
      <c r="AK10" s="37" t="s">
        <v>144</v>
      </c>
    </row>
    <row r="12" ht="12.75">
      <c r="B12" s="97" t="s">
        <v>145</v>
      </c>
    </row>
    <row r="13" ht="12.75">
      <c r="B13" s="60" t="s">
        <v>146</v>
      </c>
    </row>
    <row r="14" spans="1:37" ht="12.75">
      <c r="A14" s="58">
        <v>1</v>
      </c>
      <c r="B14" s="59" t="s">
        <v>147</v>
      </c>
      <c r="C14" s="60" t="s">
        <v>148</v>
      </c>
      <c r="D14" s="61" t="s">
        <v>149</v>
      </c>
      <c r="E14" s="62">
        <v>10.7</v>
      </c>
      <c r="F14" s="63" t="s">
        <v>150</v>
      </c>
      <c r="H14" s="64">
        <f>ROUND(E14*G14,2)</f>
        <v>0</v>
      </c>
      <c r="J14" s="64">
        <f>ROUND(E14*G14,2)</f>
        <v>0</v>
      </c>
      <c r="K14" s="65">
        <v>0.08096</v>
      </c>
      <c r="L14" s="65">
        <f>E14*K14</f>
        <v>0.866272</v>
      </c>
      <c r="N14" s="62">
        <f>E14*M14</f>
        <v>0</v>
      </c>
      <c r="P14" s="63" t="s">
        <v>151</v>
      </c>
      <c r="V14" s="66" t="s">
        <v>66</v>
      </c>
      <c r="X14" s="98" t="s">
        <v>152</v>
      </c>
      <c r="Y14" s="98" t="s">
        <v>148</v>
      </c>
      <c r="Z14" s="60" t="s">
        <v>153</v>
      </c>
      <c r="AJ14" s="37" t="s">
        <v>154</v>
      </c>
      <c r="AK14" s="37" t="s">
        <v>155</v>
      </c>
    </row>
    <row r="15" spans="4:24" ht="12.75">
      <c r="D15" s="99" t="s">
        <v>156</v>
      </c>
      <c r="E15" s="100"/>
      <c r="F15" s="101"/>
      <c r="G15" s="102"/>
      <c r="H15" s="102"/>
      <c r="I15" s="102"/>
      <c r="J15" s="102"/>
      <c r="K15" s="103"/>
      <c r="L15" s="103"/>
      <c r="M15" s="100"/>
      <c r="N15" s="100"/>
      <c r="O15" s="101"/>
      <c r="P15" s="101"/>
      <c r="Q15" s="100"/>
      <c r="R15" s="100"/>
      <c r="S15" s="100"/>
      <c r="T15" s="104"/>
      <c r="U15" s="104"/>
      <c r="V15" s="104" t="s">
        <v>0</v>
      </c>
      <c r="W15" s="100"/>
      <c r="X15" s="105"/>
    </row>
    <row r="16" spans="1:37" ht="12.75">
      <c r="A16" s="58">
        <v>2</v>
      </c>
      <c r="B16" s="59" t="s">
        <v>147</v>
      </c>
      <c r="C16" s="60" t="s">
        <v>157</v>
      </c>
      <c r="D16" s="61" t="s">
        <v>158</v>
      </c>
      <c r="E16" s="62">
        <v>10.7</v>
      </c>
      <c r="F16" s="63" t="s">
        <v>150</v>
      </c>
      <c r="H16" s="64">
        <f>ROUND(E16*G16,2)</f>
        <v>0</v>
      </c>
      <c r="J16" s="64">
        <f>ROUND(E16*G16,2)</f>
        <v>0</v>
      </c>
      <c r="K16" s="65">
        <v>0.11637</v>
      </c>
      <c r="L16" s="65">
        <f>E16*K16</f>
        <v>1.245159</v>
      </c>
      <c r="N16" s="62">
        <f>E16*M16</f>
        <v>0</v>
      </c>
      <c r="P16" s="63" t="s">
        <v>151</v>
      </c>
      <c r="V16" s="66" t="s">
        <v>66</v>
      </c>
      <c r="X16" s="98" t="s">
        <v>159</v>
      </c>
      <c r="Y16" s="98" t="s">
        <v>157</v>
      </c>
      <c r="Z16" s="60" t="s">
        <v>153</v>
      </c>
      <c r="AJ16" s="37" t="s">
        <v>154</v>
      </c>
      <c r="AK16" s="37" t="s">
        <v>155</v>
      </c>
    </row>
    <row r="17" spans="1:37" ht="12.75">
      <c r="A17" s="58">
        <v>3</v>
      </c>
      <c r="B17" s="59" t="s">
        <v>147</v>
      </c>
      <c r="C17" s="60" t="s">
        <v>160</v>
      </c>
      <c r="D17" s="61" t="s">
        <v>161</v>
      </c>
      <c r="E17" s="62">
        <v>10.7</v>
      </c>
      <c r="F17" s="63" t="s">
        <v>150</v>
      </c>
      <c r="H17" s="64">
        <f>ROUND(E17*G17,2)</f>
        <v>0</v>
      </c>
      <c r="J17" s="64">
        <f>ROUND(E17*G17,2)</f>
        <v>0</v>
      </c>
      <c r="K17" s="65">
        <v>0.0842</v>
      </c>
      <c r="L17" s="65">
        <f>E17*K17</f>
        <v>0.90094</v>
      </c>
      <c r="N17" s="62">
        <f>E17*M17</f>
        <v>0</v>
      </c>
      <c r="P17" s="63" t="s">
        <v>151</v>
      </c>
      <c r="V17" s="66" t="s">
        <v>66</v>
      </c>
      <c r="X17" s="98" t="s">
        <v>162</v>
      </c>
      <c r="Y17" s="98" t="s">
        <v>160</v>
      </c>
      <c r="Z17" s="60" t="s">
        <v>163</v>
      </c>
      <c r="AJ17" s="37" t="s">
        <v>154</v>
      </c>
      <c r="AK17" s="37" t="s">
        <v>155</v>
      </c>
    </row>
    <row r="18" spans="1:37" ht="12.75">
      <c r="A18" s="58">
        <v>4</v>
      </c>
      <c r="B18" s="59" t="s">
        <v>164</v>
      </c>
      <c r="C18" s="60" t="s">
        <v>165</v>
      </c>
      <c r="D18" s="61" t="s">
        <v>166</v>
      </c>
      <c r="E18" s="62">
        <v>10.807</v>
      </c>
      <c r="F18" s="63" t="s">
        <v>150</v>
      </c>
      <c r="I18" s="64">
        <f>ROUND(E18*G18,2)</f>
        <v>0</v>
      </c>
      <c r="J18" s="64">
        <f>ROUND(E18*G18,2)</f>
        <v>0</v>
      </c>
      <c r="K18" s="65">
        <v>0.1332</v>
      </c>
      <c r="L18" s="65">
        <f>E18*K18</f>
        <v>1.4394924000000002</v>
      </c>
      <c r="N18" s="62">
        <f>E18*M18</f>
        <v>0</v>
      </c>
      <c r="P18" s="63" t="s">
        <v>151</v>
      </c>
      <c r="V18" s="66" t="s">
        <v>65</v>
      </c>
      <c r="X18" s="98" t="s">
        <v>165</v>
      </c>
      <c r="Y18" s="98" t="s">
        <v>165</v>
      </c>
      <c r="Z18" s="60" t="s">
        <v>167</v>
      </c>
      <c r="AA18" s="60" t="s">
        <v>151</v>
      </c>
      <c r="AJ18" s="37" t="s">
        <v>168</v>
      </c>
      <c r="AK18" s="37" t="s">
        <v>155</v>
      </c>
    </row>
    <row r="19" spans="4:24" ht="12.75">
      <c r="D19" s="99" t="s">
        <v>169</v>
      </c>
      <c r="E19" s="100"/>
      <c r="F19" s="101"/>
      <c r="G19" s="102"/>
      <c r="H19" s="102"/>
      <c r="I19" s="102"/>
      <c r="J19" s="102"/>
      <c r="K19" s="103"/>
      <c r="L19" s="103"/>
      <c r="M19" s="100"/>
      <c r="N19" s="100"/>
      <c r="O19" s="101"/>
      <c r="P19" s="101"/>
      <c r="Q19" s="100"/>
      <c r="R19" s="100"/>
      <c r="S19" s="100"/>
      <c r="T19" s="104"/>
      <c r="U19" s="104"/>
      <c r="V19" s="104" t="s">
        <v>0</v>
      </c>
      <c r="W19" s="100"/>
      <c r="X19" s="105"/>
    </row>
    <row r="20" spans="4:23" ht="12.75">
      <c r="D20" s="106" t="s">
        <v>170</v>
      </c>
      <c r="E20" s="107">
        <f>J20</f>
        <v>0</v>
      </c>
      <c r="H20" s="107">
        <f>SUM(H12:H19)</f>
        <v>0</v>
      </c>
      <c r="I20" s="107">
        <f>SUM(I12:I19)</f>
        <v>0</v>
      </c>
      <c r="J20" s="107">
        <f>SUM(J12:J19)</f>
        <v>0</v>
      </c>
      <c r="L20" s="108">
        <f>SUM(L12:L19)</f>
        <v>4.451863400000001</v>
      </c>
      <c r="N20" s="109">
        <f>SUM(N12:N19)</f>
        <v>0</v>
      </c>
      <c r="W20" s="62">
        <f>SUM(W12:W19)</f>
        <v>0</v>
      </c>
    </row>
    <row r="22" ht="12.75">
      <c r="B22" s="60" t="s">
        <v>171</v>
      </c>
    </row>
    <row r="23" spans="1:37" ht="12.75">
      <c r="A23" s="58">
        <v>5</v>
      </c>
      <c r="B23" s="59" t="s">
        <v>147</v>
      </c>
      <c r="C23" s="60" t="s">
        <v>172</v>
      </c>
      <c r="D23" s="61" t="s">
        <v>173</v>
      </c>
      <c r="E23" s="62">
        <v>12</v>
      </c>
      <c r="F23" s="63" t="s">
        <v>174</v>
      </c>
      <c r="H23" s="64">
        <f>ROUND(E23*G23,2)</f>
        <v>0</v>
      </c>
      <c r="J23" s="64">
        <f aca="true" t="shared" si="0" ref="J23:J29">ROUND(E23*G23,2)</f>
        <v>0</v>
      </c>
      <c r="K23" s="65">
        <v>0.2457</v>
      </c>
      <c r="L23" s="65">
        <f aca="true" t="shared" si="1" ref="L23:L29">E23*K23</f>
        <v>2.9484</v>
      </c>
      <c r="N23" s="62">
        <f aca="true" t="shared" si="2" ref="N23:N29">E23*M23</f>
        <v>0</v>
      </c>
      <c r="P23" s="63" t="s">
        <v>151</v>
      </c>
      <c r="V23" s="66" t="s">
        <v>66</v>
      </c>
      <c r="X23" s="98" t="s">
        <v>175</v>
      </c>
      <c r="Y23" s="98" t="s">
        <v>172</v>
      </c>
      <c r="Z23" s="60" t="s">
        <v>163</v>
      </c>
      <c r="AJ23" s="37" t="s">
        <v>154</v>
      </c>
      <c r="AK23" s="37" t="s">
        <v>155</v>
      </c>
    </row>
    <row r="24" spans="1:37" ht="12.75">
      <c r="A24" s="58">
        <v>6</v>
      </c>
      <c r="B24" s="59" t="s">
        <v>164</v>
      </c>
      <c r="C24" s="60" t="s">
        <v>176</v>
      </c>
      <c r="D24" s="61" t="s">
        <v>177</v>
      </c>
      <c r="E24" s="62">
        <v>4</v>
      </c>
      <c r="F24" s="63" t="s">
        <v>174</v>
      </c>
      <c r="I24" s="64">
        <f>ROUND(E24*G24,2)</f>
        <v>0</v>
      </c>
      <c r="J24" s="64">
        <f t="shared" si="0"/>
        <v>0</v>
      </c>
      <c r="K24" s="65">
        <v>0.002</v>
      </c>
      <c r="L24" s="65">
        <f t="shared" si="1"/>
        <v>0.008</v>
      </c>
      <c r="N24" s="62">
        <f t="shared" si="2"/>
        <v>0</v>
      </c>
      <c r="P24" s="63" t="s">
        <v>151</v>
      </c>
      <c r="V24" s="66" t="s">
        <v>65</v>
      </c>
      <c r="X24" s="98" t="s">
        <v>176</v>
      </c>
      <c r="Y24" s="98" t="s">
        <v>176</v>
      </c>
      <c r="Z24" s="60" t="s">
        <v>178</v>
      </c>
      <c r="AA24" s="60" t="s">
        <v>151</v>
      </c>
      <c r="AJ24" s="37" t="s">
        <v>168</v>
      </c>
      <c r="AK24" s="37" t="s">
        <v>155</v>
      </c>
    </row>
    <row r="25" spans="1:37" ht="12.75">
      <c r="A25" s="58">
        <v>7</v>
      </c>
      <c r="B25" s="59" t="s">
        <v>164</v>
      </c>
      <c r="C25" s="60" t="s">
        <v>179</v>
      </c>
      <c r="D25" s="61" t="s">
        <v>180</v>
      </c>
      <c r="E25" s="62">
        <v>2</v>
      </c>
      <c r="F25" s="63" t="s">
        <v>174</v>
      </c>
      <c r="I25" s="64">
        <f>ROUND(E25*G25,2)</f>
        <v>0</v>
      </c>
      <c r="J25" s="64">
        <f t="shared" si="0"/>
        <v>0</v>
      </c>
      <c r="K25" s="65">
        <v>0.0014</v>
      </c>
      <c r="L25" s="65">
        <f t="shared" si="1"/>
        <v>0.0028</v>
      </c>
      <c r="N25" s="62">
        <f t="shared" si="2"/>
        <v>0</v>
      </c>
      <c r="P25" s="63" t="s">
        <v>151</v>
      </c>
      <c r="V25" s="66" t="s">
        <v>65</v>
      </c>
      <c r="X25" s="98" t="s">
        <v>179</v>
      </c>
      <c r="Y25" s="98" t="s">
        <v>179</v>
      </c>
      <c r="Z25" s="60" t="s">
        <v>178</v>
      </c>
      <c r="AA25" s="60" t="s">
        <v>151</v>
      </c>
      <c r="AJ25" s="37" t="s">
        <v>168</v>
      </c>
      <c r="AK25" s="37" t="s">
        <v>155</v>
      </c>
    </row>
    <row r="26" spans="1:37" ht="12.75">
      <c r="A26" s="58">
        <v>8</v>
      </c>
      <c r="B26" s="59" t="s">
        <v>164</v>
      </c>
      <c r="C26" s="60" t="s">
        <v>181</v>
      </c>
      <c r="D26" s="61" t="s">
        <v>182</v>
      </c>
      <c r="E26" s="62">
        <v>4</v>
      </c>
      <c r="F26" s="63" t="s">
        <v>174</v>
      </c>
      <c r="I26" s="64">
        <f>ROUND(E26*G26,2)</f>
        <v>0</v>
      </c>
      <c r="J26" s="64">
        <f t="shared" si="0"/>
        <v>0</v>
      </c>
      <c r="K26" s="65">
        <v>0.0049</v>
      </c>
      <c r="L26" s="65">
        <f t="shared" si="1"/>
        <v>0.0196</v>
      </c>
      <c r="N26" s="62">
        <f t="shared" si="2"/>
        <v>0</v>
      </c>
      <c r="P26" s="63" t="s">
        <v>151</v>
      </c>
      <c r="V26" s="66" t="s">
        <v>65</v>
      </c>
      <c r="X26" s="98" t="s">
        <v>181</v>
      </c>
      <c r="Y26" s="98" t="s">
        <v>181</v>
      </c>
      <c r="Z26" s="60" t="s">
        <v>178</v>
      </c>
      <c r="AA26" s="60" t="s">
        <v>151</v>
      </c>
      <c r="AJ26" s="37" t="s">
        <v>168</v>
      </c>
      <c r="AK26" s="37" t="s">
        <v>155</v>
      </c>
    </row>
    <row r="27" spans="1:37" ht="12.75">
      <c r="A27" s="58">
        <v>9</v>
      </c>
      <c r="B27" s="59" t="s">
        <v>164</v>
      </c>
      <c r="C27" s="60" t="s">
        <v>183</v>
      </c>
      <c r="D27" s="61" t="s">
        <v>184</v>
      </c>
      <c r="E27" s="62">
        <v>2</v>
      </c>
      <c r="F27" s="63" t="s">
        <v>174</v>
      </c>
      <c r="I27" s="64">
        <f>ROUND(E27*G27,2)</f>
        <v>0</v>
      </c>
      <c r="J27" s="64">
        <f t="shared" si="0"/>
        <v>0</v>
      </c>
      <c r="K27" s="65">
        <v>0.0025</v>
      </c>
      <c r="L27" s="65">
        <f t="shared" si="1"/>
        <v>0.005</v>
      </c>
      <c r="N27" s="62">
        <f t="shared" si="2"/>
        <v>0</v>
      </c>
      <c r="P27" s="63" t="s">
        <v>151</v>
      </c>
      <c r="V27" s="66" t="s">
        <v>65</v>
      </c>
      <c r="X27" s="98" t="s">
        <v>183</v>
      </c>
      <c r="Y27" s="98" t="s">
        <v>183</v>
      </c>
      <c r="Z27" s="60" t="s">
        <v>178</v>
      </c>
      <c r="AA27" s="60" t="s">
        <v>151</v>
      </c>
      <c r="AJ27" s="37" t="s">
        <v>168</v>
      </c>
      <c r="AK27" s="37" t="s">
        <v>155</v>
      </c>
    </row>
    <row r="28" spans="1:37" ht="12.75">
      <c r="A28" s="58">
        <v>10</v>
      </c>
      <c r="B28" s="59" t="s">
        <v>147</v>
      </c>
      <c r="C28" s="60" t="s">
        <v>185</v>
      </c>
      <c r="D28" s="61" t="s">
        <v>186</v>
      </c>
      <c r="E28" s="62">
        <v>6</v>
      </c>
      <c r="F28" s="63" t="s">
        <v>174</v>
      </c>
      <c r="H28" s="64">
        <f>ROUND(E28*G28,2)</f>
        <v>0</v>
      </c>
      <c r="J28" s="64">
        <f t="shared" si="0"/>
        <v>0</v>
      </c>
      <c r="K28" s="65">
        <v>0.11241</v>
      </c>
      <c r="L28" s="65">
        <f t="shared" si="1"/>
        <v>0.67446</v>
      </c>
      <c r="N28" s="62">
        <f t="shared" si="2"/>
        <v>0</v>
      </c>
      <c r="P28" s="63" t="s">
        <v>151</v>
      </c>
      <c r="V28" s="66" t="s">
        <v>66</v>
      </c>
      <c r="X28" s="98" t="s">
        <v>187</v>
      </c>
      <c r="Y28" s="98" t="s">
        <v>185</v>
      </c>
      <c r="Z28" s="60" t="s">
        <v>163</v>
      </c>
      <c r="AJ28" s="37" t="s">
        <v>154</v>
      </c>
      <c r="AK28" s="37" t="s">
        <v>155</v>
      </c>
    </row>
    <row r="29" spans="1:37" ht="12.75">
      <c r="A29" s="58">
        <v>11</v>
      </c>
      <c r="B29" s="59" t="s">
        <v>164</v>
      </c>
      <c r="C29" s="60" t="s">
        <v>188</v>
      </c>
      <c r="D29" s="61" t="s">
        <v>189</v>
      </c>
      <c r="E29" s="62">
        <v>21</v>
      </c>
      <c r="F29" s="63" t="s">
        <v>190</v>
      </c>
      <c r="I29" s="64">
        <f>ROUND(E29*G29,2)</f>
        <v>0</v>
      </c>
      <c r="J29" s="64">
        <f t="shared" si="0"/>
        <v>0</v>
      </c>
      <c r="K29" s="65">
        <v>0.002</v>
      </c>
      <c r="L29" s="65">
        <f t="shared" si="1"/>
        <v>0.042</v>
      </c>
      <c r="N29" s="62">
        <f t="shared" si="2"/>
        <v>0</v>
      </c>
      <c r="P29" s="63" t="s">
        <v>151</v>
      </c>
      <c r="V29" s="66" t="s">
        <v>65</v>
      </c>
      <c r="X29" s="98" t="s">
        <v>188</v>
      </c>
      <c r="Y29" s="98" t="s">
        <v>188</v>
      </c>
      <c r="Z29" s="60" t="s">
        <v>178</v>
      </c>
      <c r="AA29" s="60" t="s">
        <v>151</v>
      </c>
      <c r="AJ29" s="37" t="s">
        <v>168</v>
      </c>
      <c r="AK29" s="37" t="s">
        <v>155</v>
      </c>
    </row>
    <row r="30" spans="4:24" ht="12.75">
      <c r="D30" s="99" t="s">
        <v>191</v>
      </c>
      <c r="E30" s="100"/>
      <c r="F30" s="101"/>
      <c r="G30" s="102"/>
      <c r="H30" s="102"/>
      <c r="I30" s="102"/>
      <c r="J30" s="102"/>
      <c r="K30" s="103"/>
      <c r="L30" s="103"/>
      <c r="M30" s="100"/>
      <c r="N30" s="100"/>
      <c r="O30" s="101"/>
      <c r="P30" s="101"/>
      <c r="Q30" s="100"/>
      <c r="R30" s="100"/>
      <c r="S30" s="100"/>
      <c r="T30" s="104"/>
      <c r="U30" s="104"/>
      <c r="V30" s="104" t="s">
        <v>0</v>
      </c>
      <c r="W30" s="100"/>
      <c r="X30" s="105"/>
    </row>
    <row r="31" spans="1:37" ht="12.75">
      <c r="A31" s="58">
        <v>12</v>
      </c>
      <c r="B31" s="59" t="s">
        <v>147</v>
      </c>
      <c r="C31" s="60" t="s">
        <v>192</v>
      </c>
      <c r="D31" s="61" t="s">
        <v>193</v>
      </c>
      <c r="E31" s="62">
        <v>57.5</v>
      </c>
      <c r="F31" s="63" t="s">
        <v>150</v>
      </c>
      <c r="H31" s="64">
        <f>ROUND(E31*G31,2)</f>
        <v>0</v>
      </c>
      <c r="J31" s="64">
        <f>ROUND(E31*G31,2)</f>
        <v>0</v>
      </c>
      <c r="K31" s="65">
        <v>7E-05</v>
      </c>
      <c r="L31" s="65">
        <f>E31*K31</f>
        <v>0.004025</v>
      </c>
      <c r="N31" s="62">
        <f>E31*M31</f>
        <v>0</v>
      </c>
      <c r="P31" s="63" t="s">
        <v>151</v>
      </c>
      <c r="V31" s="66" t="s">
        <v>66</v>
      </c>
      <c r="X31" s="98" t="s">
        <v>194</v>
      </c>
      <c r="Y31" s="98" t="s">
        <v>192</v>
      </c>
      <c r="Z31" s="60" t="s">
        <v>163</v>
      </c>
      <c r="AJ31" s="37" t="s">
        <v>154</v>
      </c>
      <c r="AK31" s="37" t="s">
        <v>155</v>
      </c>
    </row>
    <row r="32" spans="4:24" ht="12.75">
      <c r="D32" s="99" t="s">
        <v>195</v>
      </c>
      <c r="E32" s="100"/>
      <c r="F32" s="101"/>
      <c r="G32" s="102"/>
      <c r="H32" s="102"/>
      <c r="I32" s="102"/>
      <c r="J32" s="102"/>
      <c r="K32" s="103"/>
      <c r="L32" s="103"/>
      <c r="M32" s="100"/>
      <c r="N32" s="100"/>
      <c r="O32" s="101"/>
      <c r="P32" s="101"/>
      <c r="Q32" s="100"/>
      <c r="R32" s="100"/>
      <c r="S32" s="100"/>
      <c r="T32" s="104"/>
      <c r="U32" s="104"/>
      <c r="V32" s="104" t="s">
        <v>0</v>
      </c>
      <c r="W32" s="100"/>
      <c r="X32" s="105"/>
    </row>
    <row r="33" spans="1:37" ht="12.75">
      <c r="A33" s="58">
        <v>13</v>
      </c>
      <c r="B33" s="59" t="s">
        <v>147</v>
      </c>
      <c r="C33" s="60" t="s">
        <v>196</v>
      </c>
      <c r="D33" s="61" t="s">
        <v>197</v>
      </c>
      <c r="E33" s="62">
        <v>11.6</v>
      </c>
      <c r="F33" s="63" t="s">
        <v>190</v>
      </c>
      <c r="H33" s="64">
        <f>ROUND(E33*G33,2)</f>
        <v>0</v>
      </c>
      <c r="J33" s="64">
        <f>ROUND(E33*G33,2)</f>
        <v>0</v>
      </c>
      <c r="K33" s="65">
        <v>0.00014</v>
      </c>
      <c r="L33" s="65">
        <f>E33*K33</f>
        <v>0.0016239999999999998</v>
      </c>
      <c r="N33" s="62">
        <f>E33*M33</f>
        <v>0</v>
      </c>
      <c r="P33" s="63" t="s">
        <v>151</v>
      </c>
      <c r="V33" s="66" t="s">
        <v>66</v>
      </c>
      <c r="X33" s="98" t="s">
        <v>198</v>
      </c>
      <c r="Y33" s="98" t="s">
        <v>196</v>
      </c>
      <c r="Z33" s="60" t="s">
        <v>163</v>
      </c>
      <c r="AJ33" s="37" t="s">
        <v>154</v>
      </c>
      <c r="AK33" s="37" t="s">
        <v>155</v>
      </c>
    </row>
    <row r="34" spans="1:37" ht="12.75">
      <c r="A34" s="58">
        <v>14</v>
      </c>
      <c r="B34" s="59" t="s">
        <v>147</v>
      </c>
      <c r="C34" s="60" t="s">
        <v>199</v>
      </c>
      <c r="D34" s="61" t="s">
        <v>200</v>
      </c>
      <c r="E34" s="62">
        <v>135</v>
      </c>
      <c r="F34" s="63" t="s">
        <v>190</v>
      </c>
      <c r="H34" s="64">
        <f>ROUND(E34*G34,2)</f>
        <v>0</v>
      </c>
      <c r="J34" s="64">
        <f>ROUND(E34*G34,2)</f>
        <v>0</v>
      </c>
      <c r="K34" s="65">
        <v>4E-05</v>
      </c>
      <c r="L34" s="65">
        <f>E34*K34</f>
        <v>0.0054</v>
      </c>
      <c r="N34" s="62">
        <f>E34*M34</f>
        <v>0</v>
      </c>
      <c r="P34" s="63" t="s">
        <v>151</v>
      </c>
      <c r="V34" s="66" t="s">
        <v>66</v>
      </c>
      <c r="X34" s="98" t="s">
        <v>201</v>
      </c>
      <c r="Y34" s="98" t="s">
        <v>199</v>
      </c>
      <c r="Z34" s="60" t="s">
        <v>163</v>
      </c>
      <c r="AJ34" s="37" t="s">
        <v>154</v>
      </c>
      <c r="AK34" s="37" t="s">
        <v>155</v>
      </c>
    </row>
    <row r="35" spans="4:24" ht="12.75">
      <c r="D35" s="99" t="s">
        <v>202</v>
      </c>
      <c r="E35" s="100"/>
      <c r="F35" s="101"/>
      <c r="G35" s="102"/>
      <c r="H35" s="102"/>
      <c r="I35" s="102"/>
      <c r="J35" s="102"/>
      <c r="K35" s="103"/>
      <c r="L35" s="103"/>
      <c r="M35" s="100"/>
      <c r="N35" s="100"/>
      <c r="O35" s="101"/>
      <c r="P35" s="101"/>
      <c r="Q35" s="100"/>
      <c r="R35" s="100"/>
      <c r="S35" s="100"/>
      <c r="T35" s="104"/>
      <c r="U35" s="104"/>
      <c r="V35" s="104" t="s">
        <v>0</v>
      </c>
      <c r="W35" s="100"/>
      <c r="X35" s="105"/>
    </row>
    <row r="36" spans="1:37" ht="12.75">
      <c r="A36" s="58">
        <v>15</v>
      </c>
      <c r="B36" s="59" t="s">
        <v>147</v>
      </c>
      <c r="C36" s="60" t="s">
        <v>203</v>
      </c>
      <c r="D36" s="61" t="s">
        <v>204</v>
      </c>
      <c r="E36" s="62">
        <v>57.5</v>
      </c>
      <c r="F36" s="63" t="s">
        <v>150</v>
      </c>
      <c r="H36" s="64">
        <f>ROUND(E36*G36,2)</f>
        <v>0</v>
      </c>
      <c r="J36" s="64">
        <f>ROUND(E36*G36,2)</f>
        <v>0</v>
      </c>
      <c r="K36" s="65">
        <v>0.00014</v>
      </c>
      <c r="L36" s="65">
        <f>E36*K36</f>
        <v>0.00805</v>
      </c>
      <c r="N36" s="62">
        <f>E36*M36</f>
        <v>0</v>
      </c>
      <c r="P36" s="63" t="s">
        <v>151</v>
      </c>
      <c r="V36" s="66" t="s">
        <v>66</v>
      </c>
      <c r="X36" s="98" t="s">
        <v>205</v>
      </c>
      <c r="Y36" s="98" t="s">
        <v>203</v>
      </c>
      <c r="Z36" s="60" t="s">
        <v>206</v>
      </c>
      <c r="AJ36" s="37" t="s">
        <v>154</v>
      </c>
      <c r="AK36" s="37" t="s">
        <v>155</v>
      </c>
    </row>
    <row r="37" spans="1:37" ht="12.75">
      <c r="A37" s="58">
        <v>16</v>
      </c>
      <c r="B37" s="59" t="s">
        <v>147</v>
      </c>
      <c r="C37" s="60" t="s">
        <v>207</v>
      </c>
      <c r="D37" s="61" t="s">
        <v>208</v>
      </c>
      <c r="E37" s="62">
        <v>57.5</v>
      </c>
      <c r="F37" s="63" t="s">
        <v>150</v>
      </c>
      <c r="H37" s="64">
        <f>ROUND(E37*G37,2)</f>
        <v>0</v>
      </c>
      <c r="J37" s="64">
        <f>ROUND(E37*G37,2)</f>
        <v>0</v>
      </c>
      <c r="K37" s="65">
        <v>0.00032</v>
      </c>
      <c r="L37" s="65">
        <f>E37*K37</f>
        <v>0.018400000000000003</v>
      </c>
      <c r="N37" s="62">
        <f>E37*M37</f>
        <v>0</v>
      </c>
      <c r="P37" s="63" t="s">
        <v>151</v>
      </c>
      <c r="V37" s="66" t="s">
        <v>66</v>
      </c>
      <c r="X37" s="98" t="s">
        <v>209</v>
      </c>
      <c r="Y37" s="98" t="s">
        <v>207</v>
      </c>
      <c r="Z37" s="60" t="s">
        <v>206</v>
      </c>
      <c r="AJ37" s="37" t="s">
        <v>154</v>
      </c>
      <c r="AK37" s="37" t="s">
        <v>155</v>
      </c>
    </row>
    <row r="38" spans="1:37" ht="12.75">
      <c r="A38" s="58">
        <v>17</v>
      </c>
      <c r="B38" s="59" t="s">
        <v>147</v>
      </c>
      <c r="C38" s="60" t="s">
        <v>210</v>
      </c>
      <c r="D38" s="61" t="s">
        <v>211</v>
      </c>
      <c r="E38" s="62">
        <v>146.6</v>
      </c>
      <c r="F38" s="63" t="s">
        <v>190</v>
      </c>
      <c r="H38" s="64">
        <f>ROUND(E38*G38,2)</f>
        <v>0</v>
      </c>
      <c r="J38" s="64">
        <f>ROUND(E38*G38,2)</f>
        <v>0</v>
      </c>
      <c r="K38" s="65">
        <v>9E-05</v>
      </c>
      <c r="L38" s="65">
        <f>E38*K38</f>
        <v>0.013194</v>
      </c>
      <c r="N38" s="62">
        <f>E38*M38</f>
        <v>0</v>
      </c>
      <c r="P38" s="63" t="s">
        <v>151</v>
      </c>
      <c r="V38" s="66" t="s">
        <v>66</v>
      </c>
      <c r="X38" s="98" t="s">
        <v>212</v>
      </c>
      <c r="Y38" s="98" t="s">
        <v>210</v>
      </c>
      <c r="Z38" s="60" t="s">
        <v>206</v>
      </c>
      <c r="AJ38" s="37" t="s">
        <v>154</v>
      </c>
      <c r="AK38" s="37" t="s">
        <v>155</v>
      </c>
    </row>
    <row r="39" spans="4:24" ht="12.75">
      <c r="D39" s="99" t="s">
        <v>202</v>
      </c>
      <c r="E39" s="100"/>
      <c r="F39" s="101"/>
      <c r="G39" s="102"/>
      <c r="H39" s="102"/>
      <c r="I39" s="102"/>
      <c r="J39" s="102"/>
      <c r="K39" s="103"/>
      <c r="L39" s="103"/>
      <c r="M39" s="100"/>
      <c r="N39" s="100"/>
      <c r="O39" s="101"/>
      <c r="P39" s="101"/>
      <c r="Q39" s="100"/>
      <c r="R39" s="100"/>
      <c r="S39" s="100"/>
      <c r="T39" s="104"/>
      <c r="U39" s="104"/>
      <c r="V39" s="104" t="s">
        <v>0</v>
      </c>
      <c r="W39" s="100"/>
      <c r="X39" s="105"/>
    </row>
    <row r="40" spans="4:24" ht="12.75">
      <c r="D40" s="99" t="s">
        <v>213</v>
      </c>
      <c r="E40" s="100"/>
      <c r="F40" s="101"/>
      <c r="G40" s="102"/>
      <c r="H40" s="102"/>
      <c r="I40" s="102"/>
      <c r="J40" s="102"/>
      <c r="K40" s="103"/>
      <c r="L40" s="103"/>
      <c r="M40" s="100"/>
      <c r="N40" s="100"/>
      <c r="O40" s="101"/>
      <c r="P40" s="101"/>
      <c r="Q40" s="100"/>
      <c r="R40" s="100"/>
      <c r="S40" s="100"/>
      <c r="T40" s="104"/>
      <c r="U40" s="104"/>
      <c r="V40" s="104" t="s">
        <v>0</v>
      </c>
      <c r="W40" s="100"/>
      <c r="X40" s="105"/>
    </row>
    <row r="41" spans="1:37" ht="12.75">
      <c r="A41" s="58">
        <v>18</v>
      </c>
      <c r="B41" s="59" t="s">
        <v>147</v>
      </c>
      <c r="C41" s="60" t="s">
        <v>214</v>
      </c>
      <c r="D41" s="61" t="s">
        <v>215</v>
      </c>
      <c r="E41" s="62">
        <v>146.6</v>
      </c>
      <c r="F41" s="63" t="s">
        <v>190</v>
      </c>
      <c r="H41" s="64">
        <f>ROUND(E41*G41,2)</f>
        <v>0</v>
      </c>
      <c r="J41" s="64">
        <f>ROUND(E41*G41,2)</f>
        <v>0</v>
      </c>
      <c r="K41" s="65">
        <v>4E-05</v>
      </c>
      <c r="L41" s="65">
        <f>E41*K41</f>
        <v>0.005864</v>
      </c>
      <c r="N41" s="62">
        <f>E41*M41</f>
        <v>0</v>
      </c>
      <c r="P41" s="63" t="s">
        <v>151</v>
      </c>
      <c r="V41" s="66" t="s">
        <v>66</v>
      </c>
      <c r="X41" s="98" t="s">
        <v>216</v>
      </c>
      <c r="Y41" s="98" t="s">
        <v>214</v>
      </c>
      <c r="Z41" s="60" t="s">
        <v>206</v>
      </c>
      <c r="AJ41" s="37" t="s">
        <v>154</v>
      </c>
      <c r="AK41" s="37" t="s">
        <v>155</v>
      </c>
    </row>
    <row r="42" spans="1:37" ht="12.75">
      <c r="A42" s="58">
        <v>19</v>
      </c>
      <c r="B42" s="59" t="s">
        <v>147</v>
      </c>
      <c r="C42" s="60" t="s">
        <v>217</v>
      </c>
      <c r="D42" s="61" t="s">
        <v>218</v>
      </c>
      <c r="E42" s="62">
        <v>21</v>
      </c>
      <c r="F42" s="63" t="s">
        <v>190</v>
      </c>
      <c r="H42" s="64">
        <f>ROUND(E42*G42,2)</f>
        <v>0</v>
      </c>
      <c r="J42" s="64">
        <f>ROUND(E42*G42,2)</f>
        <v>0</v>
      </c>
      <c r="K42" s="65">
        <v>0.11534</v>
      </c>
      <c r="L42" s="65">
        <f>E42*K42</f>
        <v>2.4221399999999997</v>
      </c>
      <c r="N42" s="62">
        <f>E42*M42</f>
        <v>0</v>
      </c>
      <c r="P42" s="63" t="s">
        <v>151</v>
      </c>
      <c r="V42" s="66" t="s">
        <v>66</v>
      </c>
      <c r="X42" s="98" t="s">
        <v>219</v>
      </c>
      <c r="Y42" s="98" t="s">
        <v>217</v>
      </c>
      <c r="Z42" s="60" t="s">
        <v>163</v>
      </c>
      <c r="AJ42" s="37" t="s">
        <v>154</v>
      </c>
      <c r="AK42" s="37" t="s">
        <v>155</v>
      </c>
    </row>
    <row r="43" spans="1:37" ht="12.75">
      <c r="A43" s="58">
        <v>20</v>
      </c>
      <c r="B43" s="59" t="s">
        <v>164</v>
      </c>
      <c r="C43" s="60" t="s">
        <v>220</v>
      </c>
      <c r="D43" s="61" t="s">
        <v>221</v>
      </c>
      <c r="E43" s="62">
        <v>17</v>
      </c>
      <c r="F43" s="63" t="s">
        <v>174</v>
      </c>
      <c r="I43" s="64">
        <f>ROUND(E43*G43,2)</f>
        <v>0</v>
      </c>
      <c r="J43" s="64">
        <f>ROUND(E43*G43,2)</f>
        <v>0</v>
      </c>
      <c r="K43" s="65">
        <v>0.099</v>
      </c>
      <c r="L43" s="65">
        <f>E43*K43</f>
        <v>1.683</v>
      </c>
      <c r="N43" s="62">
        <f>E43*M43</f>
        <v>0</v>
      </c>
      <c r="P43" s="63" t="s">
        <v>151</v>
      </c>
      <c r="V43" s="66" t="s">
        <v>65</v>
      </c>
      <c r="X43" s="98" t="s">
        <v>220</v>
      </c>
      <c r="Y43" s="98" t="s">
        <v>220</v>
      </c>
      <c r="Z43" s="60" t="s">
        <v>167</v>
      </c>
      <c r="AA43" s="60" t="s">
        <v>151</v>
      </c>
      <c r="AJ43" s="37" t="s">
        <v>168</v>
      </c>
      <c r="AK43" s="37" t="s">
        <v>155</v>
      </c>
    </row>
    <row r="44" spans="1:37" ht="12.75">
      <c r="A44" s="58">
        <v>21</v>
      </c>
      <c r="B44" s="59" t="s">
        <v>164</v>
      </c>
      <c r="C44" s="60" t="s">
        <v>222</v>
      </c>
      <c r="D44" s="61" t="s">
        <v>223</v>
      </c>
      <c r="E44" s="62">
        <v>4</v>
      </c>
      <c r="F44" s="63" t="s">
        <v>174</v>
      </c>
      <c r="I44" s="64">
        <f>ROUND(E44*G44,2)</f>
        <v>0</v>
      </c>
      <c r="J44" s="64">
        <f>ROUND(E44*G44,2)</f>
        <v>0</v>
      </c>
      <c r="L44" s="65">
        <f>E44*K44</f>
        <v>0</v>
      </c>
      <c r="N44" s="62">
        <f>E44*M44</f>
        <v>0</v>
      </c>
      <c r="P44" s="63" t="s">
        <v>151</v>
      </c>
      <c r="V44" s="66" t="s">
        <v>65</v>
      </c>
      <c r="X44" s="98" t="s">
        <v>222</v>
      </c>
      <c r="Y44" s="98" t="s">
        <v>222</v>
      </c>
      <c r="Z44" s="60" t="s">
        <v>224</v>
      </c>
      <c r="AA44" s="60" t="s">
        <v>151</v>
      </c>
      <c r="AJ44" s="37" t="s">
        <v>168</v>
      </c>
      <c r="AK44" s="37" t="s">
        <v>155</v>
      </c>
    </row>
    <row r="45" spans="1:37" ht="12.75">
      <c r="A45" s="58">
        <v>22</v>
      </c>
      <c r="B45" s="59" t="s">
        <v>147</v>
      </c>
      <c r="C45" s="60" t="s">
        <v>225</v>
      </c>
      <c r="D45" s="61" t="s">
        <v>226</v>
      </c>
      <c r="E45" s="62">
        <v>12.314</v>
      </c>
      <c r="F45" s="63" t="s">
        <v>227</v>
      </c>
      <c r="H45" s="64">
        <f>ROUND(E45*G45,2)</f>
        <v>0</v>
      </c>
      <c r="J45" s="64">
        <f>ROUND(E45*G45,2)</f>
        <v>0</v>
      </c>
      <c r="L45" s="65">
        <f>E45*K45</f>
        <v>0</v>
      </c>
      <c r="N45" s="62">
        <f>E45*M45</f>
        <v>0</v>
      </c>
      <c r="P45" s="63" t="s">
        <v>151</v>
      </c>
      <c r="V45" s="66" t="s">
        <v>66</v>
      </c>
      <c r="X45" s="98" t="s">
        <v>228</v>
      </c>
      <c r="Y45" s="98" t="s">
        <v>225</v>
      </c>
      <c r="Z45" s="60" t="s">
        <v>163</v>
      </c>
      <c r="AJ45" s="37" t="s">
        <v>154</v>
      </c>
      <c r="AK45" s="37" t="s">
        <v>155</v>
      </c>
    </row>
    <row r="46" spans="4:23" ht="12.75">
      <c r="D46" s="106" t="s">
        <v>229</v>
      </c>
      <c r="E46" s="107">
        <f>J46</f>
        <v>0</v>
      </c>
      <c r="H46" s="107">
        <f>SUM(H22:H45)</f>
        <v>0</v>
      </c>
      <c r="I46" s="107">
        <f>SUM(I22:I45)</f>
        <v>0</v>
      </c>
      <c r="J46" s="107">
        <f>SUM(J22:J45)</f>
        <v>0</v>
      </c>
      <c r="L46" s="108">
        <f>SUM(L22:L45)</f>
        <v>7.8619569999999985</v>
      </c>
      <c r="N46" s="109">
        <f>SUM(N22:N45)</f>
        <v>0</v>
      </c>
      <c r="W46" s="62">
        <f>SUM(W22:W45)</f>
        <v>0</v>
      </c>
    </row>
    <row r="48" spans="4:23" ht="12.75">
      <c r="D48" s="106" t="s">
        <v>230</v>
      </c>
      <c r="E48" s="107">
        <f>J48</f>
        <v>0</v>
      </c>
      <c r="H48" s="107">
        <f>+H20+H46</f>
        <v>0</v>
      </c>
      <c r="I48" s="107">
        <f>+I20+I46</f>
        <v>0</v>
      </c>
      <c r="J48" s="107">
        <f>+J20+J46</f>
        <v>0</v>
      </c>
      <c r="L48" s="108">
        <f>+L20+L46</f>
        <v>12.313820399999999</v>
      </c>
      <c r="N48" s="109">
        <f>+N20+N46</f>
        <v>0</v>
      </c>
      <c r="W48" s="62">
        <f>+W20+W46</f>
        <v>0</v>
      </c>
    </row>
    <row r="50" spans="4:23" ht="12.75">
      <c r="D50" s="110" t="s">
        <v>231</v>
      </c>
      <c r="E50" s="107">
        <f>J50</f>
        <v>0</v>
      </c>
      <c r="H50" s="107">
        <f>+H48</f>
        <v>0</v>
      </c>
      <c r="I50" s="107">
        <f>+I48</f>
        <v>0</v>
      </c>
      <c r="J50" s="107">
        <f>+J48</f>
        <v>0</v>
      </c>
      <c r="L50" s="108">
        <f>+L48</f>
        <v>12.313820399999999</v>
      </c>
      <c r="N50" s="109">
        <f>+N48</f>
        <v>0</v>
      </c>
      <c r="W50" s="62">
        <f>+W48</f>
        <v>0</v>
      </c>
    </row>
  </sheetData>
  <sheetProtection/>
  <mergeCells count="2">
    <mergeCell ref="K9:L9"/>
    <mergeCell ref="M9:N9"/>
  </mergeCells>
  <printOptions/>
  <pageMargins left="0.2" right="0.0902777777777778" top="0.629166666666667" bottom="0.590277777777778" header="0.511805555555555" footer="0.354166666666667"/>
  <pageSetup firstPageNumber="0" useFirstPageNumber="1" horizontalDpi="300" verticalDpi="300" orientation="landscape" paperSize="9" scale="92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5" customWidth="1"/>
    <col min="2" max="3" width="45.7109375" style="45" customWidth="1"/>
    <col min="4" max="4" width="11.28125" style="46" customWidth="1"/>
    <col min="5" max="16384" width="9.140625" style="37" customWidth="1"/>
  </cols>
  <sheetData>
    <row r="1" spans="1:4" ht="12.75">
      <c r="A1" s="47" t="s">
        <v>132</v>
      </c>
      <c r="B1" s="48"/>
      <c r="C1" s="48"/>
      <c r="D1" s="49" t="s">
        <v>232</v>
      </c>
    </row>
    <row r="2" spans="1:4" ht="12.75">
      <c r="A2" s="47" t="s">
        <v>134</v>
      </c>
      <c r="B2" s="48"/>
      <c r="C2" s="48"/>
      <c r="D2" s="49" t="s">
        <v>135</v>
      </c>
    </row>
    <row r="3" spans="1:4" ht="12.75">
      <c r="A3" s="47" t="s">
        <v>136</v>
      </c>
      <c r="B3" s="48"/>
      <c r="C3" s="48"/>
      <c r="D3" s="49" t="s">
        <v>137</v>
      </c>
    </row>
    <row r="4" spans="1:4" ht="12.75">
      <c r="A4" s="48"/>
      <c r="B4" s="48"/>
      <c r="C4" s="48"/>
      <c r="D4" s="48"/>
    </row>
    <row r="5" spans="1:4" ht="12.75">
      <c r="A5" s="47" t="s">
        <v>138</v>
      </c>
      <c r="B5" s="48"/>
      <c r="C5" s="48"/>
      <c r="D5" s="48"/>
    </row>
    <row r="6" spans="1:4" ht="12.75">
      <c r="A6" s="47" t="s">
        <v>139</v>
      </c>
      <c r="B6" s="48"/>
      <c r="C6" s="48"/>
      <c r="D6" s="48"/>
    </row>
    <row r="7" spans="1:4" ht="12.75">
      <c r="A7" s="47"/>
      <c r="B7" s="48"/>
      <c r="C7" s="48"/>
      <c r="D7" s="48"/>
    </row>
    <row r="8" spans="1:4" ht="12.75">
      <c r="A8" s="37" t="s">
        <v>140</v>
      </c>
      <c r="B8" s="50"/>
      <c r="C8" s="51"/>
      <c r="D8" s="52"/>
    </row>
    <row r="9" spans="1:6" ht="12.75">
      <c r="A9" s="53" t="s">
        <v>61</v>
      </c>
      <c r="B9" s="53" t="s">
        <v>62</v>
      </c>
      <c r="C9" s="53" t="s">
        <v>63</v>
      </c>
      <c r="D9" s="54" t="s">
        <v>64</v>
      </c>
      <c r="F9" s="37" t="s">
        <v>233</v>
      </c>
    </row>
    <row r="10" spans="1:4" ht="12.75">
      <c r="A10" s="55"/>
      <c r="B10" s="55"/>
      <c r="C10" s="56"/>
      <c r="D10" s="57"/>
    </row>
  </sheetData>
  <sheetProtection/>
  <printOptions horizontalCentered="1"/>
  <pageMargins left="0.393055555555556" right="0.354166666666667" top="0.629166666666667" bottom="0.590277777777778" header="0.511805555555555" footer="0.354166666666667"/>
  <pageSetup firstPageNumber="0" useFirstPageNumber="1" horizontalDpi="300" verticalDpi="300" orientation="landscape" paperSize="9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1" customWidth="1"/>
    <col min="2" max="2" width="29.140625" style="1" customWidth="1"/>
    <col min="3" max="3" width="9.28125" style="1" customWidth="1"/>
    <col min="4" max="4" width="33.7109375" style="1" customWidth="1"/>
  </cols>
  <sheetData>
    <row r="1" spans="1:4" ht="12.75" customHeight="1">
      <c r="A1" s="2" t="s">
        <v>67</v>
      </c>
      <c r="B1" s="3" t="s">
        <v>68</v>
      </c>
      <c r="C1" s="113" t="s">
        <v>69</v>
      </c>
      <c r="D1" s="113"/>
    </row>
    <row r="2" spans="1:4" ht="27">
      <c r="A2" s="2"/>
      <c r="B2" s="3"/>
      <c r="C2" s="4" t="s">
        <v>70</v>
      </c>
      <c r="D2" s="5" t="s">
        <v>71</v>
      </c>
    </row>
    <row r="3" spans="1:4" ht="12.75">
      <c r="A3" s="6" t="s">
        <v>72</v>
      </c>
      <c r="B3" s="7" t="s">
        <v>73</v>
      </c>
      <c r="C3" s="8" t="s">
        <v>74</v>
      </c>
      <c r="D3" s="9"/>
    </row>
    <row r="4" spans="1:4" ht="12.75">
      <c r="A4" s="10"/>
      <c r="B4" s="11"/>
      <c r="C4" s="12"/>
      <c r="D4" s="13"/>
    </row>
    <row r="5" spans="1:4" ht="12.75">
      <c r="A5" s="6" t="s">
        <v>75</v>
      </c>
      <c r="B5" s="7" t="s">
        <v>76</v>
      </c>
      <c r="C5" s="8" t="s">
        <v>74</v>
      </c>
      <c r="D5" s="14" t="s">
        <v>77</v>
      </c>
    </row>
    <row r="6" spans="1:4" ht="12.75">
      <c r="A6" s="6"/>
      <c r="B6" s="7"/>
      <c r="C6" s="15"/>
      <c r="D6" s="14" t="s">
        <v>78</v>
      </c>
    </row>
    <row r="7" spans="1:4" ht="12.75">
      <c r="A7" s="6"/>
      <c r="B7" s="7"/>
      <c r="C7" s="15"/>
      <c r="D7" s="14" t="s">
        <v>79</v>
      </c>
    </row>
    <row r="8" spans="1:4" ht="12.75">
      <c r="A8" s="6"/>
      <c r="B8" s="7"/>
      <c r="C8" s="15"/>
      <c r="D8" s="14" t="s">
        <v>80</v>
      </c>
    </row>
    <row r="9" spans="1:4" ht="12.75">
      <c r="A9" s="6"/>
      <c r="B9" s="7"/>
      <c r="C9" s="15"/>
      <c r="D9" s="14" t="s">
        <v>81</v>
      </c>
    </row>
    <row r="10" spans="1:4" ht="12.75">
      <c r="A10" s="6"/>
      <c r="B10" s="7"/>
      <c r="C10" s="15"/>
      <c r="D10" s="14" t="s">
        <v>82</v>
      </c>
    </row>
    <row r="11" spans="1:4" ht="12.75">
      <c r="A11" s="10"/>
      <c r="B11" s="11"/>
      <c r="C11" s="12"/>
      <c r="D11" s="16" t="s">
        <v>83</v>
      </c>
    </row>
    <row r="12" spans="1:4" ht="12.75">
      <c r="A12" s="6" t="s">
        <v>84</v>
      </c>
      <c r="B12" s="7" t="s">
        <v>85</v>
      </c>
      <c r="C12" s="8" t="s">
        <v>74</v>
      </c>
      <c r="D12" s="9"/>
    </row>
    <row r="13" spans="1:4" ht="12.75">
      <c r="A13" s="10"/>
      <c r="B13" s="11"/>
      <c r="C13" s="12"/>
      <c r="D13" s="13"/>
    </row>
    <row r="14" spans="1:4" ht="12.75" customHeight="1">
      <c r="A14" s="17" t="s">
        <v>86</v>
      </c>
      <c r="B14" s="7" t="s">
        <v>87</v>
      </c>
      <c r="C14" s="8" t="s">
        <v>74</v>
      </c>
      <c r="D14" s="9"/>
    </row>
    <row r="15" spans="1:4" ht="12.75">
      <c r="A15" s="10"/>
      <c r="B15" s="11"/>
      <c r="C15" s="12"/>
      <c r="D15" s="13"/>
    </row>
    <row r="16" spans="1:4" ht="12.75">
      <c r="A16" s="6" t="s">
        <v>88</v>
      </c>
      <c r="B16" s="7" t="s">
        <v>89</v>
      </c>
      <c r="C16" s="8" t="s">
        <v>74</v>
      </c>
      <c r="D16" s="9" t="s">
        <v>90</v>
      </c>
    </row>
    <row r="17" spans="1:4" ht="12.75">
      <c r="A17" s="10"/>
      <c r="B17" s="11"/>
      <c r="C17" s="12"/>
      <c r="D17" s="13"/>
    </row>
    <row r="18" spans="1:4" ht="12.75">
      <c r="A18" s="6" t="s">
        <v>91</v>
      </c>
      <c r="B18" s="7" t="s">
        <v>92</v>
      </c>
      <c r="C18" s="8" t="s">
        <v>74</v>
      </c>
      <c r="D18" s="9"/>
    </row>
    <row r="19" spans="1:4" ht="12.75">
      <c r="A19" s="10"/>
      <c r="B19" s="11"/>
      <c r="C19" s="12"/>
      <c r="D19" s="13"/>
    </row>
    <row r="20" spans="1:4" ht="12.75">
      <c r="A20" s="6" t="s">
        <v>93</v>
      </c>
      <c r="B20" s="7" t="s">
        <v>89</v>
      </c>
      <c r="C20" s="8" t="s">
        <v>74</v>
      </c>
      <c r="D20" s="9" t="s">
        <v>94</v>
      </c>
    </row>
    <row r="21" spans="1:4" ht="12.75">
      <c r="A21" s="10"/>
      <c r="B21" s="11"/>
      <c r="C21" s="12"/>
      <c r="D21" s="13"/>
    </row>
    <row r="22" spans="1:4" ht="12.75">
      <c r="A22" s="6" t="s">
        <v>95</v>
      </c>
      <c r="B22" s="7"/>
      <c r="C22" s="15" t="s">
        <v>96</v>
      </c>
      <c r="D22" s="9" t="s">
        <v>97</v>
      </c>
    </row>
    <row r="23" spans="1:4" ht="12.75">
      <c r="A23" s="10"/>
      <c r="B23" s="11"/>
      <c r="C23" s="12"/>
      <c r="D23" s="13"/>
    </row>
    <row r="24" spans="1:4" ht="12.75">
      <c r="A24" s="6" t="s">
        <v>98</v>
      </c>
      <c r="B24" s="7"/>
      <c r="C24" s="15" t="s">
        <v>96</v>
      </c>
      <c r="D24" s="9" t="s">
        <v>97</v>
      </c>
    </row>
    <row r="25" spans="1:4" ht="12.75">
      <c r="A25" s="10"/>
      <c r="B25" s="11"/>
      <c r="C25" s="12"/>
      <c r="D25" s="13"/>
    </row>
    <row r="26" spans="1:4" ht="12.75">
      <c r="A26" s="6" t="s">
        <v>99</v>
      </c>
      <c r="B26" s="7"/>
      <c r="C26" s="15" t="s">
        <v>96</v>
      </c>
      <c r="D26" s="9" t="s">
        <v>97</v>
      </c>
    </row>
    <row r="27" spans="1:4" ht="12.75">
      <c r="A27" s="10"/>
      <c r="B27" s="11"/>
      <c r="C27" s="12"/>
      <c r="D27" s="13"/>
    </row>
    <row r="28" spans="1:4" ht="12.75">
      <c r="A28" s="6" t="s">
        <v>100</v>
      </c>
      <c r="B28" s="7" t="s">
        <v>101</v>
      </c>
      <c r="C28" s="15" t="s">
        <v>96</v>
      </c>
      <c r="D28" s="9" t="s">
        <v>102</v>
      </c>
    </row>
    <row r="29" spans="1:4" ht="12.75">
      <c r="A29" s="10"/>
      <c r="B29" s="11"/>
      <c r="C29" s="12"/>
      <c r="D29" s="13"/>
    </row>
    <row r="30" spans="1:4" ht="12.75">
      <c r="A30" s="6" t="s">
        <v>103</v>
      </c>
      <c r="B30" s="7"/>
      <c r="C30" s="15" t="s">
        <v>96</v>
      </c>
      <c r="D30" s="9" t="s">
        <v>97</v>
      </c>
    </row>
    <row r="31" spans="1:4" ht="12.75">
      <c r="A31" s="10"/>
      <c r="B31" s="11"/>
      <c r="C31" s="12"/>
      <c r="D31" s="13"/>
    </row>
    <row r="32" spans="1:4" ht="12.75">
      <c r="A32" s="6" t="s">
        <v>104</v>
      </c>
      <c r="B32" s="7" t="s">
        <v>105</v>
      </c>
      <c r="C32" s="15" t="s">
        <v>96</v>
      </c>
      <c r="D32" s="9" t="s">
        <v>106</v>
      </c>
    </row>
    <row r="33" spans="1:4" ht="12.75">
      <c r="A33" s="10"/>
      <c r="B33" s="11"/>
      <c r="C33" s="12"/>
      <c r="D33" s="13"/>
    </row>
    <row r="34" spans="1:4" ht="12.75">
      <c r="A34" s="6" t="s">
        <v>107</v>
      </c>
      <c r="B34" s="7"/>
      <c r="C34" s="15" t="s">
        <v>96</v>
      </c>
      <c r="D34" s="9" t="s">
        <v>97</v>
      </c>
    </row>
    <row r="35" spans="1:4" ht="12.75">
      <c r="A35" s="10"/>
      <c r="B35" s="11"/>
      <c r="C35" s="12"/>
      <c r="D35" s="13"/>
    </row>
    <row r="36" spans="1:4" ht="12.75">
      <c r="A36" s="6" t="s">
        <v>108</v>
      </c>
      <c r="B36" s="7"/>
      <c r="C36" s="15" t="s">
        <v>96</v>
      </c>
      <c r="D36" s="9" t="s">
        <v>97</v>
      </c>
    </row>
    <row r="37" spans="1:4" ht="12.75">
      <c r="A37" s="10"/>
      <c r="B37" s="11"/>
      <c r="C37" s="12"/>
      <c r="D37" s="13"/>
    </row>
    <row r="38" spans="1:4" ht="12.75">
      <c r="A38" s="6" t="s">
        <v>109</v>
      </c>
      <c r="B38" s="7" t="s">
        <v>110</v>
      </c>
      <c r="C38" s="15" t="s">
        <v>96</v>
      </c>
      <c r="D38" s="9"/>
    </row>
    <row r="39" spans="1:4" ht="12.75">
      <c r="A39" s="10"/>
      <c r="B39" s="11"/>
      <c r="C39" s="12"/>
      <c r="D39" s="13"/>
    </row>
    <row r="40" spans="1:4" ht="12.75">
      <c r="A40" s="6" t="s">
        <v>111</v>
      </c>
      <c r="B40" s="7"/>
      <c r="C40" s="15" t="s">
        <v>96</v>
      </c>
      <c r="D40" s="9" t="s">
        <v>97</v>
      </c>
    </row>
    <row r="41" spans="1:4" ht="12.75">
      <c r="A41" s="10"/>
      <c r="B41" s="11"/>
      <c r="C41" s="12"/>
      <c r="D41" s="13"/>
    </row>
    <row r="42" spans="1:4" ht="12.75">
      <c r="A42" s="6" t="s">
        <v>112</v>
      </c>
      <c r="B42" s="7"/>
      <c r="C42" s="15" t="s">
        <v>96</v>
      </c>
      <c r="D42" s="9" t="s">
        <v>97</v>
      </c>
    </row>
    <row r="43" spans="1:4" ht="12.75">
      <c r="A43" s="10"/>
      <c r="B43" s="11"/>
      <c r="C43" s="12"/>
      <c r="D43" s="13"/>
    </row>
    <row r="44" spans="1:4" ht="12.75">
      <c r="A44" s="6" t="s">
        <v>113</v>
      </c>
      <c r="B44" s="7"/>
      <c r="C44" s="15" t="s">
        <v>96</v>
      </c>
      <c r="D44" s="9" t="s">
        <v>97</v>
      </c>
    </row>
    <row r="45" spans="1:4" ht="12.75">
      <c r="A45" s="10"/>
      <c r="B45" s="11"/>
      <c r="C45" s="12"/>
      <c r="D45" s="13"/>
    </row>
    <row r="46" spans="1:4" ht="12.75" customHeight="1">
      <c r="A46" s="6" t="s">
        <v>114</v>
      </c>
      <c r="B46" s="7"/>
      <c r="C46" s="15" t="s">
        <v>96</v>
      </c>
      <c r="D46" s="9" t="s">
        <v>97</v>
      </c>
    </row>
    <row r="47" spans="1:4" ht="12.75">
      <c r="A47" s="10"/>
      <c r="B47" s="11"/>
      <c r="C47" s="12"/>
      <c r="D47" s="13"/>
    </row>
    <row r="48" spans="1:4" ht="12.75">
      <c r="A48" s="6" t="s">
        <v>115</v>
      </c>
      <c r="B48" s="7"/>
      <c r="C48" s="15" t="s">
        <v>96</v>
      </c>
      <c r="D48" s="9" t="s">
        <v>97</v>
      </c>
    </row>
    <row r="49" spans="1:4" ht="12.75">
      <c r="A49" s="10"/>
      <c r="B49" s="11"/>
      <c r="C49" s="12"/>
      <c r="D49" s="13"/>
    </row>
    <row r="50" spans="1:4" ht="12.75" customHeight="1">
      <c r="A50" s="18" t="s">
        <v>116</v>
      </c>
      <c r="B50" s="19" t="s">
        <v>117</v>
      </c>
      <c r="C50" s="19" t="s">
        <v>96</v>
      </c>
      <c r="D50" s="20" t="s">
        <v>118</v>
      </c>
    </row>
    <row r="51" spans="1:4" ht="12.75" customHeight="1">
      <c r="A51" s="18"/>
      <c r="B51" s="21"/>
      <c r="C51" s="19"/>
      <c r="D51" s="22" t="s">
        <v>119</v>
      </c>
    </row>
    <row r="52" spans="1:4" ht="12.75" customHeight="1">
      <c r="A52" s="18"/>
      <c r="B52" s="21"/>
      <c r="C52" s="19"/>
      <c r="D52" s="22" t="s">
        <v>120</v>
      </c>
    </row>
    <row r="53" spans="1:4" ht="12.75" customHeight="1">
      <c r="A53" s="10"/>
      <c r="B53" s="11"/>
      <c r="C53" s="12"/>
      <c r="D53" s="23" t="s">
        <v>121</v>
      </c>
    </row>
    <row r="54" spans="1:4" ht="12.75">
      <c r="A54" s="6" t="s">
        <v>122</v>
      </c>
      <c r="B54" s="7"/>
      <c r="C54" s="15" t="s">
        <v>96</v>
      </c>
      <c r="D54" s="9" t="s">
        <v>97</v>
      </c>
    </row>
    <row r="55" spans="1:4" ht="12.75">
      <c r="A55" s="10"/>
      <c r="B55" s="11"/>
      <c r="C55" s="12"/>
      <c r="D55" s="13"/>
    </row>
    <row r="56" spans="1:4" ht="12.75">
      <c r="A56" s="6" t="s">
        <v>123</v>
      </c>
      <c r="B56" s="7" t="s">
        <v>110</v>
      </c>
      <c r="C56" s="15" t="s">
        <v>96</v>
      </c>
      <c r="D56" s="9" t="s">
        <v>124</v>
      </c>
    </row>
    <row r="57" spans="1:4" ht="12.75">
      <c r="A57" s="10"/>
      <c r="B57" s="11"/>
      <c r="C57" s="12"/>
      <c r="D57" s="13"/>
    </row>
    <row r="58" spans="1:4" ht="12.75">
      <c r="A58" s="6" t="s">
        <v>125</v>
      </c>
      <c r="B58" s="7" t="s">
        <v>85</v>
      </c>
      <c r="C58" s="15" t="s">
        <v>96</v>
      </c>
      <c r="D58" s="9" t="s">
        <v>97</v>
      </c>
    </row>
    <row r="59" spans="1:4" ht="12.75">
      <c r="A59" s="10"/>
      <c r="B59" s="11"/>
      <c r="C59" s="12"/>
      <c r="D59" s="13"/>
    </row>
    <row r="60" spans="1:4" ht="12.75">
      <c r="A60" s="6" t="s">
        <v>126</v>
      </c>
      <c r="B60" s="7" t="s">
        <v>127</v>
      </c>
      <c r="C60" s="15" t="s">
        <v>96</v>
      </c>
      <c r="D60" s="9"/>
    </row>
    <row r="61" spans="1:4" ht="12.75">
      <c r="A61" s="10"/>
      <c r="B61" s="11"/>
      <c r="C61" s="12"/>
      <c r="D61" s="13"/>
    </row>
    <row r="62" spans="1:4" ht="12.75">
      <c r="A62" s="6" t="s">
        <v>128</v>
      </c>
      <c r="B62" s="7" t="s">
        <v>110</v>
      </c>
      <c r="C62" s="15" t="s">
        <v>96</v>
      </c>
      <c r="D62" s="9"/>
    </row>
    <row r="63" spans="1:4" ht="12.75">
      <c r="A63" s="10"/>
      <c r="B63" s="11"/>
      <c r="C63" s="12"/>
      <c r="D63" s="13"/>
    </row>
    <row r="64" spans="1:4" ht="25.5" customHeight="1">
      <c r="A64" s="24" t="s">
        <v>129</v>
      </c>
      <c r="B64" s="25" t="s">
        <v>130</v>
      </c>
      <c r="C64" s="25" t="s">
        <v>96</v>
      </c>
      <c r="D64" s="26" t="s">
        <v>131</v>
      </c>
    </row>
    <row r="65" spans="1:4" ht="12.75">
      <c r="A65" s="27"/>
      <c r="B65" s="28"/>
      <c r="C65" s="29"/>
      <c r="D65" s="30"/>
    </row>
    <row r="66" spans="1:4" ht="0.75" customHeight="1">
      <c r="A66" s="31"/>
      <c r="B66" s="32"/>
      <c r="C66" s="32"/>
      <c r="D66" s="33"/>
    </row>
  </sheetData>
  <sheetProtection/>
  <mergeCells count="1">
    <mergeCell ref="C1:D1"/>
  </mergeCells>
  <printOptions/>
  <pageMargins left="0.25" right="0.25" top="0.75" bottom="0.75" header="0.3" footer="0.3"/>
  <pageSetup firstPageNumber="0" useFirstPageNumber="1" horizontalDpi="300" verticalDpi="300" orientation="landscape" paperSize="9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Bartušová Michaela</cp:lastModifiedBy>
  <cp:lastPrinted>2019-05-20T14:23:00Z</cp:lastPrinted>
  <dcterms:created xsi:type="dcterms:W3CDTF">1999-04-06T07:39:00Z</dcterms:created>
  <dcterms:modified xsi:type="dcterms:W3CDTF">2020-05-28T10:27:10Z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